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mc:AlternateContent xmlns:mc="http://schemas.openxmlformats.org/markup-compatibility/2006">
    <mc:Choice Requires="x15">
      <x15ac:absPath xmlns:x15ac="http://schemas.microsoft.com/office/spreadsheetml/2010/11/ac" url="https://rulosolutionsinc-my.sharepoint.com/personal/rebecca_rulostrategies_com/Documents/Desktop/Wichita/FINAL RFP Docs/"/>
    </mc:Choice>
  </mc:AlternateContent>
  <xr:revisionPtr revIDLastSave="0" documentId="8_{0AB0A925-369C-40C0-A6E7-DFE594C8316E}" xr6:coauthVersionLast="47" xr6:coauthVersionMax="47" xr10:uidLastSave="{00000000-0000-0000-0000-000000000000}"/>
  <bookViews>
    <workbookView xWindow="-98" yWindow="-98" windowWidth="21795" windowHeight="12975" tabRatio="500" xr2:uid="{00000000-000D-0000-FFFF-FFFF00000000}"/>
  </bookViews>
  <sheets>
    <sheet name="Instructions &amp; Rules" sheetId="1" r:id="rId1"/>
    <sheet name="Summary Budget" sheetId="2" r:id="rId2"/>
    <sheet name="Budget Narrative" sheetId="3" r:id="rId3"/>
    <sheet name="Budget Tips" sheetId="4" r:id="rId4"/>
    <sheet name="Worked Example" sheetId="5" r:id="rId5"/>
  </sheets>
  <definedNames>
    <definedName name="_xlnm.Print_Area" localSheetId="2">'Budget Narrative'!$A$1:$F$74</definedName>
    <definedName name="_xlnm.Print_Area" localSheetId="3">'Budget Tips'!$A$1:$C$16</definedName>
    <definedName name="_xlnm.Print_Area" localSheetId="0">'Instructions &amp; Rules'!$A$1:$C$41</definedName>
    <definedName name="_xlnm.Print_Area" localSheetId="1">'Summary Budget'!$A$1:$F$27</definedName>
    <definedName name="_xlnm.Print_Area" localSheetId="4">'Worked Example'!$A$1:$F$49</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D65" i="3" l="1"/>
  <c r="C65" i="3"/>
  <c r="E64" i="3"/>
  <c r="D59" i="3"/>
  <c r="C59" i="3"/>
  <c r="E59" i="3" s="1"/>
  <c r="E18" i="2" s="1"/>
  <c r="E58" i="3"/>
  <c r="E57" i="3"/>
  <c r="E56" i="3"/>
  <c r="E55" i="3"/>
  <c r="D52" i="3"/>
  <c r="D17" i="2" s="1"/>
  <c r="C52" i="3"/>
  <c r="E52" i="3" s="1"/>
  <c r="E17" i="2" s="1"/>
  <c r="E51" i="3"/>
  <c r="E50" i="3"/>
  <c r="E49" i="3"/>
  <c r="D46" i="3"/>
  <c r="C46" i="3"/>
  <c r="E46" i="3" s="1"/>
  <c r="E16" i="2" s="1"/>
  <c r="E45" i="3"/>
  <c r="E44" i="3"/>
  <c r="E43" i="3"/>
  <c r="E42" i="3"/>
  <c r="E41" i="3"/>
  <c r="E40" i="3"/>
  <c r="E39" i="3"/>
  <c r="E38" i="3"/>
  <c r="D35" i="3"/>
  <c r="C35" i="3"/>
  <c r="E35" i="3" s="1"/>
  <c r="E15" i="2" s="1"/>
  <c r="E34" i="3"/>
  <c r="E33" i="3"/>
  <c r="E32" i="3"/>
  <c r="E31" i="3"/>
  <c r="D28" i="3"/>
  <c r="C28" i="3"/>
  <c r="E28" i="3" s="1"/>
  <c r="E14" i="2" s="1"/>
  <c r="E27" i="3"/>
  <c r="E26" i="3"/>
  <c r="E25" i="3"/>
  <c r="E24" i="3"/>
  <c r="E23" i="3"/>
  <c r="E22" i="3"/>
  <c r="E19" i="3"/>
  <c r="E13" i="2" s="1"/>
  <c r="D19" i="3"/>
  <c r="D13" i="2" s="1"/>
  <c r="C19" i="3"/>
  <c r="C13" i="2" s="1"/>
  <c r="E18" i="3"/>
  <c r="D15" i="3"/>
  <c r="C15" i="3"/>
  <c r="E14" i="3"/>
  <c r="E13" i="3"/>
  <c r="E12" i="3"/>
  <c r="E11" i="3"/>
  <c r="D18" i="2"/>
  <c r="C18" i="2"/>
  <c r="C17" i="2"/>
  <c r="D16" i="2"/>
  <c r="C16" i="2"/>
  <c r="D15" i="2"/>
  <c r="C15" i="2"/>
  <c r="D14" i="2"/>
  <c r="C14" i="2"/>
  <c r="C5" i="2"/>
  <c r="C4" i="2"/>
  <c r="D40" i="5"/>
  <c r="C40" i="5"/>
  <c r="E40" i="5" s="1"/>
  <c r="E39" i="5"/>
  <c r="E38" i="5"/>
  <c r="D35" i="5"/>
  <c r="C35" i="5"/>
  <c r="E35" i="5" s="1"/>
  <c r="E34" i="5"/>
  <c r="E33" i="5"/>
  <c r="D30" i="5"/>
  <c r="C30" i="5"/>
  <c r="E30" i="5" s="1"/>
  <c r="E29" i="5"/>
  <c r="E28" i="5"/>
  <c r="E27" i="5"/>
  <c r="E26" i="5"/>
  <c r="D23" i="5"/>
  <c r="C23" i="5"/>
  <c r="E23" i="5" s="1"/>
  <c r="E22" i="5"/>
  <c r="E21" i="5"/>
  <c r="D18" i="5"/>
  <c r="C18" i="5"/>
  <c r="E18" i="5" s="1"/>
  <c r="E17" i="5"/>
  <c r="E16" i="5"/>
  <c r="D13" i="5"/>
  <c r="C13" i="5"/>
  <c r="E13" i="5" s="1"/>
  <c r="E12" i="5"/>
  <c r="D9" i="5"/>
  <c r="D42" i="5" s="1"/>
  <c r="C9" i="5"/>
  <c r="E8" i="5"/>
  <c r="E7" i="5"/>
  <c r="E6" i="5"/>
  <c r="D20" i="2" l="1"/>
  <c r="E65" i="3"/>
  <c r="C20" i="2"/>
  <c r="D12" i="2"/>
  <c r="D19" i="2" s="1"/>
  <c r="D21" i="2" s="1"/>
  <c r="D61" i="3"/>
  <c r="E15" i="3"/>
  <c r="E12" i="2" s="1"/>
  <c r="E19" i="2" s="1"/>
  <c r="C12" i="2"/>
  <c r="C19" i="2" s="1"/>
  <c r="C21" i="2" s="1"/>
  <c r="C61" i="3"/>
  <c r="D45" i="5"/>
  <c r="D46" i="5" s="1"/>
  <c r="D48" i="5" s="1"/>
  <c r="E9" i="5"/>
  <c r="C42" i="5"/>
  <c r="E20" i="2" l="1"/>
  <c r="D66" i="3"/>
  <c r="D67" i="3" s="1"/>
  <c r="D70" i="3"/>
  <c r="E61" i="3"/>
  <c r="E66" i="3" s="1"/>
  <c r="E67" i="3" s="1"/>
  <c r="C66" i="3"/>
  <c r="C67" i="3" s="1"/>
  <c r="C70" i="3"/>
  <c r="E70" i="3" s="1"/>
  <c r="E42" i="5"/>
  <c r="C45" i="5"/>
  <c r="E21" i="2" l="1"/>
  <c r="E26" i="2"/>
  <c r="E45" i="5"/>
  <c r="C46" i="5"/>
  <c r="E27" i="2" l="1"/>
  <c r="E25" i="2"/>
  <c r="E24" i="2"/>
  <c r="C48" i="5"/>
  <c r="E48" i="5" s="1"/>
  <c r="E46" i="5"/>
</calcChain>
</file>

<file path=xl/sharedStrings.xml><?xml version="1.0" encoding="utf-8"?>
<sst xmlns="http://schemas.openxmlformats.org/spreadsheetml/2006/main" count="220" uniqueCount="169">
  <si>
    <t>Worked Example - Recovery Connect Peer Navigation (illustrative only)</t>
  </si>
  <si>
    <t>Sample figures for a peer/CHW project serving uninsured adults leaving the county jail. Numbers are made up to show the form filled in.</t>
  </si>
  <si>
    <t>Budget line</t>
  </si>
  <si>
    <t>Year 1 (2027)</t>
  </si>
  <si>
    <t>Year 2 (2028)</t>
  </si>
  <si>
    <t>2-Year Total</t>
  </si>
  <si>
    <t>A.  PERSONNEL</t>
  </si>
  <si>
    <t xml:space="preserve">   Peer Support Specialist - 1.0 FTE</t>
  </si>
  <si>
    <t xml:space="preserve">   Community Health Worker - 1.0 FTE</t>
  </si>
  <si>
    <t xml:space="preserve">   Program Coordinator - 0.25 FTE</t>
  </si>
  <si>
    <t>TOTAL A - PERSONNEL</t>
  </si>
  <si>
    <t>Two new front-line positions plus a quarter-time coordinator. Salaries reflect a 3% COLA in Year 2.</t>
  </si>
  <si>
    <t>B.  FRINGE BENEFITS</t>
  </si>
  <si>
    <t xml:space="preserve">   Fringe at ~25% of salaries (FICA, workers' comp, health, retirement)</t>
  </si>
  <si>
    <t>TOTAL B - FRINGE BENEFITS</t>
  </si>
  <si>
    <t>Employer benefit costs for the funded positions.</t>
  </si>
  <si>
    <t>C.  CONTRACTED SERVICES</t>
  </si>
  <si>
    <t xml:space="preserve">   Clinical supervision consultant ($75/hr x 2/mo x 12)</t>
  </si>
  <si>
    <t xml:space="preserve">   Interpreter/translation services</t>
  </si>
  <si>
    <t>TOTAL C - CONTRACTED SERVICES</t>
  </si>
  <si>
    <t>Unit-rate examples for contracted clinical and language services.</t>
  </si>
  <si>
    <t>D.  CLIENT/PARTICIPANT SUPPORT</t>
  </si>
  <si>
    <t xml:space="preserve">   Client transportation/bus passes (25 x $65/mo x 3 mo)</t>
  </si>
  <si>
    <t xml:space="preserve">   Participant incentives/gift cards</t>
  </si>
  <si>
    <t>TOTAL D - CLIENT/PARTICIPANT SUPPORT</t>
  </si>
  <si>
    <t>Direct support that helps participants engage and stay connected.</t>
  </si>
  <si>
    <t>E.  SUPPLIES</t>
  </si>
  <si>
    <t xml:space="preserve">   MOUD/MAT medications - uninsured/underinsured gap only</t>
  </si>
  <si>
    <t xml:space="preserve">   Harm reduction supplies (naloxone, fentanyl test strips)</t>
  </si>
  <si>
    <t xml:space="preserve">   Program/office supplies</t>
  </si>
  <si>
    <t xml:space="preserve">   Non-capitalized equipment (2 laptops, one-time)</t>
  </si>
  <si>
    <t>TOTAL E - SUPPLIES</t>
  </si>
  <si>
    <t>OSF is payer of last resort: medications billed to insurance/Medicaid first. Laptops are a one-time Year 1 cost.</t>
  </si>
  <si>
    <t>F.  TRAVEL OR LOCAL TRANSPORTATION</t>
  </si>
  <si>
    <t xml:space="preserve">   Staff mileage (outreach, home visits)</t>
  </si>
  <si>
    <t xml:space="preserve">   Conference/training travel</t>
  </si>
  <si>
    <t>TOTAL F - TRAVEL OR LOCAL TRANSPORTATION</t>
  </si>
  <si>
    <t>Mileage at the IRS rate plus training travel that tapers after Year 1.</t>
  </si>
  <si>
    <t>G.  DATA AND EVALUATION</t>
  </si>
  <si>
    <t xml:space="preserve">   Case management software ($100/user x 2 x 12)</t>
  </si>
  <si>
    <t xml:space="preserve">   Data collection and reporting tools</t>
  </si>
  <si>
    <t>TOTAL G - DATA AND EVALUATION</t>
  </si>
  <si>
    <t>Systems used to track participants and report outcomes quarterly.</t>
  </si>
  <si>
    <t>SUBTOTAL - DIRECT COSTS (A through G)</t>
  </si>
  <si>
    <t>H.  INDIRECT OR ADMINISTRATIVE COSTS</t>
  </si>
  <si>
    <t xml:space="preserve">   Indirect at 5% of direct costs</t>
  </si>
  <si>
    <t>TOTAL H - INDIRECT/ADMINISTRATIVE</t>
  </si>
  <si>
    <t>TOTAL OSF REQUEST (Direct + Indirect)</t>
  </si>
  <si>
    <t>Indirect (5%) meets the 5% cap. The 2-year total is what would carry to application question 2.2.</t>
  </si>
  <si>
    <t>Sedgwick County/City of Wichita OSF Budget Workbook</t>
  </si>
  <si>
    <t>What to submit</t>
  </si>
  <si>
    <t>This workbook has two required pieces plus two teaching aids:</t>
  </si>
  <si>
    <t>•</t>
  </si>
  <si>
    <t>Summary Budget tab (required). One-page view of the full 2-year request by category. Rolls up automatically from the narrative.</t>
  </si>
  <si>
    <t>Budget Narrative tab (required). Line-by-line costs and the justification for each. This is the tab you fill in.</t>
  </si>
  <si>
    <t>Budget Tips and Worked Example tabs (reference). A row-by-row guide and a fully filled sample.</t>
  </si>
  <si>
    <t>There is no separate capital form. OSF excludes construction and building/land purchase, and equipment under $10,000 per unit is treated as a direct supply. If a true capital item is contemplated, raise it before applying.</t>
  </si>
  <si>
    <t>How the workbook works</t>
  </si>
  <si>
    <t>Fill in the Budget Narrative tab first. Type amounts only in the blue cells, across Year 1 (2027) and Year 2 (2028). Totals, subtotals, and the Summary tab calculate on their own. Green figures are links from the narrative, not numbers to type over.</t>
  </si>
  <si>
    <t>Enter only the OSF-funded portion of each cost. Round to whole dollars.</t>
  </si>
  <si>
    <t>Two automatic checks guard the math: a balance check (your headline request must equal the rolled-up line items) and an indirect-cap check (indirect cannot exceed 5% of direct).</t>
  </si>
  <si>
    <t>Important rules</t>
  </si>
  <si>
    <t>OSF is the payer of last resort. If a client has Medicaid, Medicare, or private insurance, bill that source first. Request OSF funds only for the uninsured or underinsured gap.</t>
  </si>
  <si>
    <t>Do not bill clients for services funded under this contract.</t>
  </si>
  <si>
    <t>Indirect/administrative costs cannot exceed 5% of total direct costs (Categories A through G).</t>
  </si>
  <si>
    <t>Construction, fundraising, building depreciation, and land or building purchase are not allowable.</t>
  </si>
  <si>
    <t>Provide a 2-year projection: Year 1 (2027) and Year 2 (2028). Explain any year-over-year change in the narrative.</t>
  </si>
  <si>
    <t>Funds may not supplant existing funding. They may supplement, expand, or enhance existing work.</t>
  </si>
  <si>
    <t>If funded, you will submit quarterly financial reports showing actual spending against this budget.</t>
  </si>
  <si>
    <t>Category guide</t>
  </si>
  <si>
    <t>A. Personnel</t>
  </si>
  <si>
    <t>Each position charged to the program: title, FTE %, annual salary x % = OSF cost. Note vacant positions and the hiring plan in the narrative.</t>
  </si>
  <si>
    <t>B. Fringe benefits</t>
  </si>
  <si>
    <t>Employer benefit costs for funded staff. Break out each component (FICA, workers' comp, health, retirement) with rate and amount.</t>
  </si>
  <si>
    <t>C. Contracted services</t>
  </si>
  <si>
    <t>Contracted services tied directly to delivery: communications, professional services/consultants, clinical supervision, interpretation, subcontracts.</t>
  </si>
  <si>
    <t>D. Client/Participant support</t>
  </si>
  <si>
    <t>Direct support to participants: client transportation and bus passes, incentives, emergency assistance. Describe how each offering is issued and tracked.</t>
  </si>
  <si>
    <t>E. Supplies</t>
  </si>
  <si>
    <t>Items consumed by the program: MOUD/MAT medications (payer of last resort), harm reduction supplies, drug testing, client and office supplies, curriculum, non-capitalized equipment under $10,000.</t>
  </si>
  <si>
    <t>F. Travel or local transportation</t>
  </si>
  <si>
    <t>Staff mileage for outreach and home visits, and conference or training travel. Use unit-rate math and note the reason for each trip.</t>
  </si>
  <si>
    <t>G. Data and evaluation</t>
  </si>
  <si>
    <t>Systems and services to track participants, collect outcome data, and report quarterly: case management/EHR software, reporting tools, evaluation services.</t>
  </si>
  <si>
    <t>H. Indirect or administrative</t>
  </si>
  <si>
    <t>Agency-wide overhead that supports the program but cannot be tied to one activity (executive oversight, HR, IT, accounting). Capped at 5% of direct costs.</t>
  </si>
  <si>
    <t>Sedgwick County/City of Wichita Opioid Settlement Fund (OSF)</t>
  </si>
  <si>
    <t>Applicant (organization) name:</t>
  </si>
  <si>
    <t>Project title:</t>
  </si>
  <si>
    <t>This page rolls up automatically from the Budget Narrative tab (green figures are links). The only number you type here is your headline OSF request in the box below, which should match question 2.2 of the application. The balance check confirms the two agree.</t>
  </si>
  <si>
    <t>Total OSF funds requested, 2-year (from application Q2.2)</t>
  </si>
  <si>
    <t>Budget category</t>
  </si>
  <si>
    <t>A.  Personnel</t>
  </si>
  <si>
    <t>B.  Fringe Benefits</t>
  </si>
  <si>
    <t>C.  Contracted Services</t>
  </si>
  <si>
    <t>D.  Client/Participant Support</t>
  </si>
  <si>
    <t>E.  Supplies</t>
  </si>
  <si>
    <t>F.  Travel or Local Transportation</t>
  </si>
  <si>
    <t>G.  Data and Evaluation</t>
  </si>
  <si>
    <t>Subtotal - Direct Costs (A through G)</t>
  </si>
  <si>
    <t>H.  Indirect or Administrative Costs</t>
  </si>
  <si>
    <t>TOTAL OSF REQUEST (2-YEAR)</t>
  </si>
  <si>
    <t>CHECKS</t>
  </si>
  <si>
    <t>Balance check (headline minus rolled-up total, should be $0)</t>
  </si>
  <si>
    <t>Balanced?</t>
  </si>
  <si>
    <t>Indirect within 5% of direct (2-year)?</t>
  </si>
  <si>
    <t>Direct costs as % of total request (informational)</t>
  </si>
  <si>
    <t>Enter each cost in the blue cells (Year 1 and Year 2). The 2-Year Total and every subtotal calculate automatically. Write the justification for each category in the gray note rows: what the cost is, how you calculated it, and why it is needed. The Summary Budget tab pulls its category totals from this sheet, so fill this one out first.</t>
  </si>
  <si>
    <t xml:space="preserve">   [Position title - FTE %]</t>
  </si>
  <si>
    <t>For each position give title, annual salary, % time on this program, the OSF cost, and duties. Note vacant positions and the hiring plan.</t>
  </si>
  <si>
    <t xml:space="preserve">   [Fringe benefits - see narrative for breakdown]</t>
  </si>
  <si>
    <t>Break out each fringe component (FICA, workers' comp, health, retirement) with its rate and dollar amount.</t>
  </si>
  <si>
    <t xml:space="preserve">   Communications (phone/internet)</t>
  </si>
  <si>
    <t xml:space="preserve">   Professional services/consultants</t>
  </si>
  <si>
    <t xml:space="preserve">   Clinical supervision</t>
  </si>
  <si>
    <t xml:space="preserve">   Subcontracts (specify)</t>
  </si>
  <si>
    <t xml:space="preserve">   Other contracted services (specify)</t>
  </si>
  <si>
    <t>Describe each line with a unit-rate calculation and why it is needed. Note any subcontract scope and whether an agreement is in place.</t>
  </si>
  <si>
    <t xml:space="preserve">   Client transportation/bus passes</t>
  </si>
  <si>
    <t xml:space="preserve">   Emergency client assistance</t>
  </si>
  <si>
    <t xml:space="preserve">   Other participant support (specify)</t>
  </si>
  <si>
    <t>Describe the support, who is eligible, and how you will issue, track, and monitor each offering.</t>
  </si>
  <si>
    <t xml:space="preserve">   MOUD/MAT medications (uninsured/underinsured gap only)</t>
  </si>
  <si>
    <t xml:space="preserve">   Drug testing supplies</t>
  </si>
  <si>
    <t xml:space="preserve">   Program/client supplies</t>
  </si>
  <si>
    <t xml:space="preserve">   Office supplies</t>
  </si>
  <si>
    <t xml:space="preserve">   Evidence-based curriculum materials</t>
  </si>
  <si>
    <t xml:space="preserve">   Non-capitalized equipment (under $10,000/unit)</t>
  </si>
  <si>
    <t xml:space="preserve">   Other supplies (specify)</t>
  </si>
  <si>
    <t>Give quantity x unit cost for each item. For medications and billable items, confirm OSF covers only the uninsured/underinsured gap (payer of last resort).</t>
  </si>
  <si>
    <t xml:space="preserve">   Staff mileage (local outreach, home visits)</t>
  </si>
  <si>
    <t xml:space="preserve">   Other travel (specify)</t>
  </si>
  <si>
    <t>Use unit-rate math (miles x IRS rate; registration + lodging + per diem). Note the reason for each trip.</t>
  </si>
  <si>
    <t xml:space="preserve">   Case management/EHR software licensing</t>
  </si>
  <si>
    <t xml:space="preserve">   Evaluation services/consultant</t>
  </si>
  <si>
    <t xml:space="preserve">   Other data and evaluation (specify)</t>
  </si>
  <si>
    <t>Include the systems and services used to track participants, collect outcome data, and report quarterly.</t>
  </si>
  <si>
    <t xml:space="preserve">   Indirect/administrative costs (max 5% of direct)</t>
  </si>
  <si>
    <t>TOTAL H - INDIRECT OR ADMINISTRATIVE COSTS</t>
  </si>
  <si>
    <t>Maximum allowed indirect (5% of direct costs)</t>
  </si>
  <si>
    <t>Indirect within 5% cap?</t>
  </si>
  <si>
    <t>State the indirect rate and confirm it does not exceed 5% of total direct costs (A through G).</t>
  </si>
  <si>
    <t>E2.  YEAR-OVER-YEAR BUDGET CHANGES (NARRATIVE ONLY)</t>
  </si>
  <si>
    <t>Year 2 (2028) changes: explain anything driving a change from Year 1 (COLA, phased hiring, one-time purchases dropping off).</t>
  </si>
  <si>
    <t>Budget Tips - how to fill each part</t>
  </si>
  <si>
    <t>Work top to bottom on the Budget Narrative tab. Type only in the blue cells.</t>
  </si>
  <si>
    <t>Where</t>
  </si>
  <si>
    <t>What to enter</t>
  </si>
  <si>
    <t>Applicant name / project title</t>
  </si>
  <si>
    <t>Type once on the narrative tab. The Summary tab copies them automatically.</t>
  </si>
  <si>
    <t>Blue cells</t>
  </si>
  <si>
    <t>The only cells you type into. Everything else is a formula. Enter the OSF-funded portion only, in whole dollars.</t>
  </si>
  <si>
    <t>Year 1 / 2 columns</t>
  </si>
  <si>
    <t>Spread each cost across the two contract years (2027-2028). One-time costs go in the year they occur; leave the other blank.</t>
  </si>
  <si>
    <t>One row per position. In the gray note, give annual salary, % time on this program, OSF cost, and duties. Flag any position you still need to hire.</t>
  </si>
  <si>
    <t>B. Fringe</t>
  </si>
  <si>
    <t>Enter the total; break the rate down in the note (FICA, workers' comp, health, retirement).</t>
  </si>
  <si>
    <t>Unit-rate math: $/hour x hours, $/month x 12. Name the vendor or service and why it is needed.</t>
  </si>
  <si>
    <t>Direct help to participants (bus passes, incentives, emergency assistance). Note who is eligible and how you track it.</t>
  </si>
  <si>
    <t>Quantity x unit cost. For medications and billable items, state that OSF covers only the uninsured/underinsured gap. Equipment under $10,000/unit goes here.</t>
  </si>
  <si>
    <t>Staff mileage (miles x IRS rate) and training travel (registration + lodging + per diem).</t>
  </si>
  <si>
    <t>Case management/EHR software, reporting tools, and any evaluation services used to track and report outcomes.</t>
  </si>
  <si>
    <t>H. Indirect</t>
  </si>
  <si>
    <t>Cannot exceed 5% of direct (A through G). The narrative tab shows the maximum allowed and flags OVER CAP if you exceed it.</t>
  </si>
  <si>
    <t>Balance check (Summary tab)</t>
  </si>
  <si>
    <t>Type your headline 2-year request in the gold box. If it equals the rolled-up line items, the check reads BALANCED.</t>
  </si>
  <si>
    <t>Instructions and Rules  |  DRAFT prototype for internal review</t>
  </si>
  <si>
    <t>Summary Budget Form  |  Contract Period 2027-2028</t>
  </si>
  <si>
    <t>Budget Narrative Form  |  Contract Period 2027-2028</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</si>
</sst>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0;&quot;($&quot;#,##0\);\-"/>
    <numFmt numFmtId="165" formatCode="0.0%"/>
  </numFmts>
  <fonts count="18" x14ac:knownFonts="1">
    <font>
      <sz val="11"/>
      <color theme="1"/>
      <name val="Calibri"/>
      <family val="2"/>
      <charset val="1"/>
    </font>
    <font>
      <b/>
      <sz val="14"/>
      <color rgb="FFFFFFFF"/>
      <name val="Arial"/>
      <family val="2"/>
    </font>
    <font>
      <b/>
      <sz val="10"/>
      <color rgb="FFFFFFFF"/>
      <name val="Arial"/>
      <family val="2"/>
    </font>
    <font>
      <b/>
      <sz val="11"/>
      <color rgb="FF1F3864"/>
      <name val="Arial"/>
      <family val="2"/>
    </font>
    <font>
      <sz val="10"/>
      <color rgb="FF000000"/>
      <name val="Arial"/>
      <family val="2"/>
    </font>
    <font>
      <sz val="10"/>
      <color rgb="FFBF8F00"/>
      <name val="Arial"/>
      <family val="2"/>
    </font>
    <font>
      <b/>
      <sz val="10"/>
      <color rgb="FF1F3864"/>
      <name val="Arial"/>
      <family val="2"/>
    </font>
    <font>
      <b/>
      <sz val="13"/>
      <color rgb="FFFFFFFF"/>
      <name val="Arial"/>
      <family val="2"/>
    </font>
    <font>
      <b/>
      <sz val="10"/>
      <color rgb="FF000000"/>
      <name val="Arial"/>
      <family val="2"/>
    </font>
    <font>
      <sz val="10"/>
      <color rgb="FF008000"/>
      <name val="Arial"/>
      <family val="2"/>
    </font>
    <font>
      <i/>
      <sz val="9"/>
      <color rgb="FF595959"/>
      <name val="Arial"/>
      <family val="2"/>
    </font>
    <font>
      <b/>
      <sz val="11"/>
      <color rgb="FF0000FF"/>
      <name val="Arial"/>
      <family val="2"/>
    </font>
    <font>
      <b/>
      <sz val="12"/>
      <color rgb="FFFFFFFF"/>
      <name val="Arial"/>
      <family val="2"/>
    </font>
    <font>
      <b/>
      <sz val="10"/>
      <color rgb="FFBF8F00"/>
      <name val="Arial"/>
      <family val="2"/>
    </font>
    <font>
      <b/>
      <sz val="9"/>
      <color rgb="FF000000"/>
      <name val="Arial"/>
      <family val="2"/>
    </font>
    <font>
      <sz val="9"/>
      <color rgb="FF595959"/>
      <name val="Arial"/>
      <family val="2"/>
    </font>
    <font>
      <sz val="10"/>
      <color rgb="FF0000FF"/>
      <name val="Arial"/>
      <family val="2"/>
    </font>
    <font>
      <i/>
      <sz val="9"/>
      <color rgb="FFFFFFFF"/>
      <name val="Arial"/>
      <family val="2"/>
    </font>
  </fonts>
  <fills count="6">
    <fill>
      <patternFill patternType="none"/>
    </fill>
    <fill>
      <patternFill patternType="gray125"/>
    </fill>
    <fill>
      <patternFill patternType="solid">
        <fgColor rgb="FF1F3864"/>
        <bgColor rgb="FF333333"/>
      </patternFill>
    </fill>
    <fill>
      <patternFill patternType="solid">
        <fgColor rgb="FFBF8F00"/>
        <bgColor rgb="FF808000"/>
      </patternFill>
    </fill>
    <fill>
      <patternFill patternType="solid">
        <fgColor rgb="FFF2F2F2"/>
        <bgColor rgb="FFFFFFFF"/>
      </patternFill>
    </fill>
    <fill>
      <patternFill patternType="solid">
        <fgColor rgb="FFFFF2CC"/>
        <bgColor rgb="FFF2F2F2"/>
      </patternFill>
    </fill>
  </fills>
  <borders count="5">
    <border>
      <left/>
      <right/>
      <top/>
      <bottom/>
      <diagonal/>
    </border>
    <border>
      <left style="thin">
        <color rgb="FFBFBFBF"/>
      </left>
      <right style="thin">
        <color rgb="FFBFBFBF"/>
      </right>
      <top style="thin">
        <color rgb="FFBFBFBF"/>
      </top>
      <bottom style="thin">
        <color rgb="FFBFBFBF"/>
      </bottom>
      <diagonal/>
    </border>
    <border>
      <left style="thin">
        <color rgb="FFBFBFBF"/>
      </left>
      <right/>
      <top style="thin">
        <color rgb="FFBFBFBF"/>
      </top>
      <bottom style="thin">
        <color rgb="FFBFBFBF"/>
      </bottom>
      <diagonal/>
    </border>
    <border>
      <left/>
      <right style="thin">
        <color rgb="FFBFBFBF"/>
      </right>
      <top style="thin">
        <color rgb="FFBFBFBF"/>
      </top>
      <bottom style="thin">
        <color rgb="FFBFBFBF"/>
      </bottom>
      <diagonal/>
    </border>
    <border>
      <left/>
      <right/>
      <top style="thin">
        <color rgb="FFBFBFBF"/>
      </top>
      <bottom style="thin">
        <color rgb="FFBFBFBF"/>
      </bottom>
      <diagonal/>
    </border>
  </borders>
  <cellStyleXfs count="1">
    <xf numFmtId="0" fontId="0" fillId="0" borderId="0"/>
  </cellStyleXfs>
  <cellXfs count="48">
    <xf numFmtId="0" fontId="0" fillId="0" borderId="0" xfId="0"/>
    <xf numFmtId="0" fontId="14" fillId="5" borderId="1" xfId="0" applyFont="1" applyFill="1" applyBorder="1" applyAlignment="1">
      <alignment horizontal="center" vertical="top"/>
    </xf>
    <xf numFmtId="0" fontId="4" fillId="0" borderId="1" xfId="0" applyFont="1" applyBorder="1" applyAlignment="1">
      <alignment horizontal="left" vertical="top" wrapText="1"/>
    </xf>
    <xf numFmtId="0" fontId="6" fillId="4" borderId="1" xfId="0" applyFont="1" applyFill="1" applyBorder="1" applyAlignment="1">
      <alignment horizontal="left" vertical="top"/>
    </xf>
    <xf numFmtId="0" fontId="4" fillId="0" borderId="0" xfId="0" applyFont="1" applyAlignment="1">
      <alignment horizontal="left" vertical="top" wrapText="1"/>
    </xf>
    <xf numFmtId="0" fontId="5" fillId="0" borderId="0" xfId="0" applyFont="1" applyAlignment="1">
      <alignment horizontal="center" vertical="top"/>
    </xf>
    <xf numFmtId="0" fontId="8" fillId="0" borderId="0" xfId="0" applyFont="1"/>
    <xf numFmtId="164" fontId="11" fillId="4" borderId="1" xfId="0" applyNumberFormat="1" applyFont="1" applyFill="1" applyBorder="1" applyAlignment="1">
      <alignment horizontal="right" vertical="top"/>
    </xf>
    <xf numFmtId="0" fontId="6" fillId="4" borderId="1" xfId="0" applyFont="1" applyFill="1" applyBorder="1" applyAlignment="1">
      <alignment horizontal="center" vertical="top"/>
    </xf>
    <xf numFmtId="0" fontId="4" fillId="0" borderId="1" xfId="0" applyFont="1" applyBorder="1" applyAlignment="1">
      <alignment horizontal="left" vertical="top"/>
    </xf>
    <xf numFmtId="164" fontId="9" fillId="0" borderId="1" xfId="0" applyNumberFormat="1" applyFont="1" applyBorder="1" applyAlignment="1">
      <alignment horizontal="right" vertical="top"/>
    </xf>
    <xf numFmtId="164" fontId="6" fillId="4" borderId="1" xfId="0" applyNumberFormat="1" applyFont="1" applyFill="1" applyBorder="1" applyAlignment="1">
      <alignment horizontal="right" vertical="top"/>
    </xf>
    <xf numFmtId="0" fontId="12" fillId="2" borderId="1" xfId="0" applyFont="1" applyFill="1" applyBorder="1" applyAlignment="1">
      <alignment horizontal="left" vertical="top"/>
    </xf>
    <xf numFmtId="164" fontId="12" fillId="2" borderId="1" xfId="0" applyNumberFormat="1" applyFont="1" applyFill="1" applyBorder="1" applyAlignment="1">
      <alignment horizontal="right" vertical="top"/>
    </xf>
    <xf numFmtId="0" fontId="13" fillId="0" borderId="0" xfId="0" applyFont="1"/>
    <xf numFmtId="0" fontId="14" fillId="5" borderId="1" xfId="0" applyFont="1" applyFill="1" applyBorder="1" applyAlignment="1">
      <alignment horizontal="left" vertical="top"/>
    </xf>
    <xf numFmtId="164" fontId="14" fillId="5" borderId="1" xfId="0" applyNumberFormat="1" applyFont="1" applyFill="1" applyBorder="1" applyAlignment="1">
      <alignment horizontal="right" vertical="top"/>
    </xf>
    <xf numFmtId="0" fontId="10" fillId="0" borderId="1" xfId="0" applyFont="1" applyBorder="1" applyAlignment="1">
      <alignment horizontal="left" vertical="top"/>
    </xf>
    <xf numFmtId="165" fontId="15" fillId="0" borderId="1" xfId="0" applyNumberFormat="1" applyFont="1" applyBorder="1" applyAlignment="1">
      <alignment horizontal="right" vertical="top"/>
    </xf>
    <xf numFmtId="164" fontId="16" fillId="0" borderId="1" xfId="0" applyNumberFormat="1" applyFont="1" applyBorder="1" applyAlignment="1">
      <alignment horizontal="right" vertical="top"/>
    </xf>
    <xf numFmtId="164" fontId="4" fillId="0" borderId="1" xfId="0" applyNumberFormat="1" applyFont="1" applyBorder="1" applyAlignment="1">
      <alignment horizontal="right" vertical="top"/>
    </xf>
    <xf numFmtId="0" fontId="2" fillId="3" borderId="1" xfId="0" applyFont="1" applyFill="1" applyBorder="1" applyAlignment="1">
      <alignment horizontal="left" vertical="top"/>
    </xf>
    <xf numFmtId="164" fontId="2" fillId="3" borderId="1" xfId="0" applyNumberFormat="1" applyFont="1" applyFill="1" applyBorder="1" applyAlignment="1">
      <alignment horizontal="right" vertical="top"/>
    </xf>
    <xf numFmtId="0" fontId="3" fillId="4" borderId="1" xfId="0" applyFont="1" applyFill="1" applyBorder="1" applyAlignment="1">
      <alignment horizontal="left" vertical="top"/>
    </xf>
    <xf numFmtId="164" fontId="3" fillId="4" borderId="1" xfId="0" applyNumberFormat="1" applyFont="1" applyFill="1" applyBorder="1" applyAlignment="1">
      <alignment horizontal="right" vertical="top"/>
    </xf>
    <xf numFmtId="164" fontId="15" fillId="0" borderId="1" xfId="0" applyNumberFormat="1" applyFont="1" applyBorder="1" applyAlignment="1">
      <alignment horizontal="right" vertical="top"/>
    </xf>
    <xf numFmtId="0" fontId="8" fillId="0" borderId="1" xfId="0" applyFont="1" applyBorder="1" applyAlignment="1">
      <alignment horizontal="left" vertical="top" wrapText="1"/>
    </xf>
    <xf numFmtId="0" fontId="10" fillId="4" borderId="2" xfId="0" applyFont="1" applyFill="1" applyBorder="1" applyAlignment="1">
      <alignment horizontal="left" vertical="top" wrapText="1"/>
    </xf>
    <xf numFmtId="0" fontId="0" fillId="0" borderId="4" xfId="0" applyBorder="1"/>
    <xf numFmtId="0" fontId="7" fillId="2" borderId="0" xfId="0" applyFont="1" applyFill="1" applyAlignment="1">
      <alignment horizontal="left" vertical="top"/>
    </xf>
    <xf numFmtId="0" fontId="0" fillId="0" borderId="0" xfId="0"/>
    <xf numFmtId="0" fontId="2" fillId="2" borderId="0" xfId="0" applyFont="1" applyFill="1" applyAlignment="1">
      <alignment horizontal="left" vertical="top"/>
    </xf>
    <xf numFmtId="0" fontId="17" fillId="3" borderId="0" xfId="0" applyFont="1" applyFill="1" applyAlignment="1">
      <alignment horizontal="left" vertical="top"/>
    </xf>
    <xf numFmtId="0" fontId="3" fillId="0" borderId="0" xfId="0" applyFont="1"/>
    <xf numFmtId="0" fontId="4" fillId="0" borderId="1" xfId="0" applyFont="1" applyBorder="1" applyAlignment="1">
      <alignment horizontal="left" vertical="top" wrapText="1"/>
    </xf>
    <xf numFmtId="0" fontId="0" fillId="0" borderId="3" xfId="0" applyBorder="1"/>
    <xf numFmtId="0" fontId="4" fillId="0" borderId="0" xfId="0" applyFont="1" applyAlignment="1">
      <alignment horizontal="left" vertical="top" wrapText="1"/>
    </xf>
    <xf numFmtId="0" fontId="2" fillId="3" borderId="0" xfId="0" applyFont="1" applyFill="1" applyAlignment="1">
      <alignment horizontal="left" vertical="top"/>
    </xf>
    <xf numFmtId="0" fontId="1" fillId="2" borderId="0" xfId="0" applyFont="1" applyFill="1" applyAlignment="1">
      <alignment horizontal="left" vertical="top"/>
    </xf>
    <xf numFmtId="0" fontId="6" fillId="4" borderId="1" xfId="0" applyFont="1" applyFill="1" applyBorder="1" applyAlignment="1">
      <alignment horizontal="left" vertical="top"/>
    </xf>
    <xf numFmtId="0" fontId="9" fillId="0" borderId="0" xfId="0" applyFont="1" applyAlignment="1">
      <alignment horizontal="left" vertical="top"/>
    </xf>
    <xf numFmtId="0" fontId="14" fillId="5" borderId="1" xfId="0" applyFont="1" applyFill="1" applyBorder="1" applyAlignment="1">
      <alignment horizontal="center" vertical="top"/>
    </xf>
    <xf numFmtId="0" fontId="15" fillId="0" borderId="1" xfId="0" applyFont="1" applyBorder="1" applyAlignment="1">
      <alignment horizontal="center" vertical="top"/>
    </xf>
    <xf numFmtId="0" fontId="10" fillId="0" borderId="0" xfId="0" applyFont="1" applyAlignment="1">
      <alignment horizontal="left" vertical="top" wrapText="1"/>
    </xf>
    <xf numFmtId="0" fontId="11" fillId="4" borderId="1" xfId="0" applyFont="1" applyFill="1" applyBorder="1" applyAlignment="1">
      <alignment horizontal="center" vertical="top"/>
    </xf>
    <xf numFmtId="0" fontId="10" fillId="4" borderId="1" xfId="0" applyFont="1" applyFill="1" applyBorder="1" applyAlignment="1">
      <alignment horizontal="left" vertical="top" wrapText="1"/>
    </xf>
    <xf numFmtId="0" fontId="10" fillId="0" borderId="1" xfId="0" applyFont="1" applyBorder="1" applyAlignment="1">
      <alignment horizontal="left" vertical="top" wrapText="1"/>
    </xf>
    <xf numFmtId="0" fontId="16" fillId="0" borderId="1" xfId="0" applyFont="1" applyBorder="1" applyAlignment="1">
      <alignment horizontal="left" vertical="top"/>
    </xf>
  </cellXfs>
  <cellStyles count="1">
    <cellStyle name="Normal" xfId="0" builtinId="0"/>
  </cellStyles>
  <dxfs count="0"/>
  <tableStyles count="0" defaultTableStyle="TableStyleMedium2" defaultPivotStyle="PivotStyleLight16"/>
  <colors>
    <indexedColors>
      <rgbColor rgb="FF000000"/>
      <rgbColor rgb="FFFFFFFF"/>
      <rgbColor rgb="FFFF0000"/>
      <rgbColor rgb="FF00FF00"/>
      <rgbColor rgb="FF0000FF"/>
      <rgbColor rgb="FFFFFF00"/>
      <rgbColor rgb="FFFF00FF"/>
      <rgbColor rgb="FF00FFFF"/>
      <rgbColor rgb="FF800000"/>
      <rgbColor rgb="FF008000"/>
      <rgbColor rgb="FF000080"/>
      <rgbColor rgb="FF808000"/>
      <rgbColor rgb="FF800080"/>
      <rgbColor rgb="FF008080"/>
      <rgbColor rgb="FFBFBFBF"/>
      <rgbColor rgb="FF808080"/>
      <rgbColor rgb="FF9999FF"/>
      <rgbColor rgb="FF993366"/>
      <rgbColor rgb="FFFFF2CC"/>
      <rgbColor rgb="FFF2F2F2"/>
      <rgbColor rgb="FF660066"/>
      <rgbColor rgb="FFFF8080"/>
      <rgbColor rgb="FF0066CC"/>
      <rgbColor rgb="FFCCCCFF"/>
      <rgbColor rgb="FF000080"/>
      <rgbColor rgb="FFFF00FF"/>
      <rgbColor rgb="FFFFFF00"/>
      <rgbColor rgb="FF00FFFF"/>
      <rgbColor rgb="FF800080"/>
      <rgbColor rgb="FF800000"/>
      <rgbColor rgb="FF008080"/>
      <rgbColor rgb="FF0000FF"/>
      <rgbColor rgb="FF00CCFF"/>
      <rgbColor rgb="FFCCFFFF"/>
      <rgbColor rgb="FFCCFFCC"/>
      <rgbColor rgb="FFFFFF99"/>
      <rgbColor rgb="FF99CCFF"/>
      <rgbColor rgb="FFFF99CC"/>
      <rgbColor rgb="FFCC99FF"/>
      <rgbColor rgb="FFFFCC99"/>
      <rgbColor rgb="FF3366FF"/>
      <rgbColor rgb="FF33CCCC"/>
      <rgbColor rgb="FF99CC00"/>
      <rgbColor rgb="FFFFCC00"/>
      <rgbColor rgb="FFBF8F00"/>
      <rgbColor rgb="FFFF6600"/>
      <rgbColor rgb="FF595959"/>
      <rgbColor rgb="FF969696"/>
      <rgbColor rgb="FF1F3864"/>
      <rgbColor rgb="FF339966"/>
      <rgbColor rgb="FF003300"/>
      <rgbColor rgb="FF333300"/>
      <rgbColor rgb="FF993300"/>
      <rgbColor rgb="FF993366"/>
      <rgbColor rgb="FF333399"/>
      <rgbColor rgb="FF333333"/>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calcChain" Target="calcChain.xml"/></Relationships>
</file>

<file path=xl/theme/theme1.xml><?xml version="1.0" encoding="utf-8"?>
<a:theme xmlns:a="http://schemas.openxmlformats.org/drawingml/2006/main" name="Office Theme">
  <a:themeElements>
    <a:clrScheme name="Office">
      <a:dk1>
        <a:srgbClr val="000000"/>
      </a:dk1>
      <a:lt1>
        <a:srgbClr val="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majorFont>
      <a:minorFont>
        <a:latin typeface="Calibri"/>
        <a:ea typeface=""/>
        <a:cs typeface=""/>
      </a:minorFont>
    </a:fontScheme>
    <a:fmtScheme>
      <a:fillStyleLst>
        <a:solidFill>
          <a:schemeClr val="phClr"/>
        </a:solidFill>
        <a:gradFill>
          <a:gsLst>
            <a:gs pos="0">
              <a:schemeClr val="phClr">
                <a:tint val="50000"/>
              </a:schemeClr>
            </a:gs>
            <a:gs pos="35000">
              <a:schemeClr val="phClr">
                <a:tint val="37000"/>
              </a:schemeClr>
            </a:gs>
            <a:gs pos="100000">
              <a:schemeClr val="phClr">
                <a:tint val="15000"/>
              </a:schemeClr>
            </a:gs>
          </a:gsLst>
          <a:lin ang="16200000" scaled="1"/>
          <a:tileRect/>
        </a:gradFill>
        <a:gradFill>
          <a:gsLst>
            <a:gs pos="0">
              <a:schemeClr val="phClr">
                <a:shade val="51000"/>
              </a:schemeClr>
            </a:gs>
            <a:gs pos="80000">
              <a:schemeClr val="phClr">
                <a:shade val="93000"/>
              </a:schemeClr>
            </a:gs>
            <a:gs pos="100000">
              <a:schemeClr val="phClr">
                <a:shade val="94000"/>
              </a:schemeClr>
            </a:gs>
          </a:gsLst>
          <a:lin ang="16200000" scaled="0"/>
          <a:tileRect/>
        </a:gradFill>
      </a:fillStyleLst>
      <a:lnStyleLst>
        <a:ln w="9525" cap="flat" cmpd="sng" algn="ctr">
          <a:prstDash val="solid"/>
        </a:ln>
        <a:ln w="25400" cap="flat" cmpd="sng" algn="ctr">
          <a:prstDash val="solid"/>
        </a:ln>
        <a:ln w="38100" cap="flat" cmpd="sng" algn="ctr">
          <a:prstDash val="solid"/>
        </a:ln>
      </a:lnStyleLst>
      <a:effectStyleLst>
        <a:effectStyle>
          <a:effectLst/>
        </a:effectStyle>
        <a:effectStyle>
          <a:effectLst/>
        </a:effectStyle>
        <a:effectStyle>
          <a:effectLst/>
        </a:effectStyle>
      </a:effectStyleLst>
      <a:bgFillStyleLst>
        <a:solidFill>
          <a:schemeClr val="phClr"/>
        </a:solidFill>
        <a:gradFill>
          <a:gsLst>
            <a:gs pos="0">
              <a:schemeClr val="phClr">
                <a:tint val="40000"/>
              </a:schemeClr>
            </a:gs>
            <a:gs pos="40000">
              <a:schemeClr val="phClr">
                <a:tint val="45000"/>
                <a:shade val="99000"/>
              </a:schemeClr>
            </a:gs>
            <a:gs pos="100000">
              <a:schemeClr val="phClr">
                <a:shade val="20000"/>
              </a:schemeClr>
            </a:gs>
          </a:gsLst>
          <a:path path="circle">
            <a:fillToRect l="50000" t="-80000" r="50000" b="180000"/>
          </a:path>
          <a:tileRect/>
        </a:gradFill>
        <a:gradFill>
          <a:gsLst>
            <a:gs pos="0">
              <a:schemeClr val="phClr">
                <a:tint val="80000"/>
              </a:schemeClr>
            </a:gs>
            <a:gs pos="100000">
              <a:schemeClr val="phClr">
                <a:shade val="30000"/>
              </a:schemeClr>
            </a:gs>
          </a:gsLst>
          <a:path path="circle">
            <a:fillToRect l="50000" t="50000" r="50000" b="50000"/>
          </a:path>
          <a:tileRect/>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B1:C41"/>
  <sheetViews>
    <sheetView showGridLines="0" tabSelected="1" topLeftCell="A26" zoomScaleNormal="100" workbookViewId="0">
      <selection activeCell="C7" sqref="C7"/>
    </sheetView>
  </sheetViews>
  <sheetFormatPr defaultColWidth="8.73046875" defaultRowHeight="14.25" x14ac:dyDescent="0.45"/>
  <cols>
    <col min="1" max="1" width="2" customWidth="1"/>
    <col min="2" max="2" width="4" customWidth="1"/>
    <col min="3" max="3" width="104" customWidth="1"/>
  </cols>
  <sheetData>
    <row r="1" spans="2:3" ht="24" customHeight="1" x14ac:dyDescent="0.45">
      <c r="B1" s="38" t="s">
        <v>49</v>
      </c>
      <c r="C1" s="30"/>
    </row>
    <row r="2" spans="2:3" ht="15.75" customHeight="1" x14ac:dyDescent="0.45">
      <c r="B2" s="37" t="s">
        <v>166</v>
      </c>
      <c r="C2" s="30"/>
    </row>
    <row r="4" spans="2:3" x14ac:dyDescent="0.45">
      <c r="B4" s="33" t="s">
        <v>50</v>
      </c>
      <c r="C4" s="30"/>
    </row>
    <row r="5" spans="2:3" ht="15" customHeight="1" x14ac:dyDescent="0.45">
      <c r="B5" s="36" t="s">
        <v>51</v>
      </c>
      <c r="C5" s="30"/>
    </row>
    <row r="6" spans="2:3" ht="30" customHeight="1" x14ac:dyDescent="0.45">
      <c r="B6" s="5" t="s">
        <v>52</v>
      </c>
      <c r="C6" s="4" t="s">
        <v>53</v>
      </c>
    </row>
    <row r="7" spans="2:3" ht="30" customHeight="1" x14ac:dyDescent="0.45">
      <c r="B7" s="5" t="s">
        <v>52</v>
      </c>
      <c r="C7" s="4" t="s">
        <v>54</v>
      </c>
    </row>
    <row r="8" spans="2:3" ht="15" customHeight="1" x14ac:dyDescent="0.45">
      <c r="B8" s="5" t="s">
        <v>52</v>
      </c>
      <c r="C8" s="4" t="s">
        <v>55</v>
      </c>
    </row>
    <row r="9" spans="2:3" ht="45" customHeight="1" x14ac:dyDescent="0.45">
      <c r="B9" s="5" t="s">
        <v>52</v>
      </c>
      <c r="C9" s="4" t="s">
        <v>56</v>
      </c>
    </row>
    <row r="11" spans="2:3" x14ac:dyDescent="0.45">
      <c r="B11" s="33" t="s">
        <v>57</v>
      </c>
      <c r="C11" s="30"/>
    </row>
    <row r="12" spans="2:3" ht="45" customHeight="1" x14ac:dyDescent="0.45">
      <c r="B12" s="36" t="s">
        <v>58</v>
      </c>
      <c r="C12" s="30"/>
    </row>
    <row r="13" spans="2:3" ht="15" customHeight="1" x14ac:dyDescent="0.45">
      <c r="B13" s="36" t="s">
        <v>59</v>
      </c>
      <c r="C13" s="30"/>
    </row>
    <row r="14" spans="2:3" ht="30" customHeight="1" x14ac:dyDescent="0.45">
      <c r="B14" s="36" t="s">
        <v>60</v>
      </c>
      <c r="C14" s="30"/>
    </row>
    <row r="16" spans="2:3" x14ac:dyDescent="0.45">
      <c r="B16" s="33" t="s">
        <v>61</v>
      </c>
      <c r="C16" s="30"/>
    </row>
    <row r="17" spans="2:3" ht="30" customHeight="1" x14ac:dyDescent="0.45">
      <c r="B17" s="5" t="s">
        <v>52</v>
      </c>
      <c r="C17" s="4" t="s">
        <v>62</v>
      </c>
    </row>
    <row r="18" spans="2:3" ht="15" customHeight="1" x14ac:dyDescent="0.45">
      <c r="B18" s="5" t="s">
        <v>52</v>
      </c>
      <c r="C18" s="4" t="s">
        <v>63</v>
      </c>
    </row>
    <row r="19" spans="2:3" ht="15" customHeight="1" x14ac:dyDescent="0.45">
      <c r="B19" s="5" t="s">
        <v>52</v>
      </c>
      <c r="C19" s="4" t="s">
        <v>64</v>
      </c>
    </row>
    <row r="20" spans="2:3" ht="30" customHeight="1" x14ac:dyDescent="0.45">
      <c r="B20" s="5" t="s">
        <v>52</v>
      </c>
      <c r="C20" s="4" t="s">
        <v>65</v>
      </c>
    </row>
    <row r="21" spans="2:3" ht="30" customHeight="1" x14ac:dyDescent="0.45">
      <c r="B21" s="5" t="s">
        <v>52</v>
      </c>
      <c r="C21" s="4" t="s">
        <v>66</v>
      </c>
    </row>
    <row r="22" spans="2:3" ht="30" customHeight="1" x14ac:dyDescent="0.45">
      <c r="B22" s="5" t="s">
        <v>52</v>
      </c>
      <c r="C22" s="4" t="s">
        <v>67</v>
      </c>
    </row>
    <row r="23" spans="2:3" ht="30" customHeight="1" x14ac:dyDescent="0.45">
      <c r="B23" s="5" t="s">
        <v>52</v>
      </c>
      <c r="C23" s="4" t="s">
        <v>68</v>
      </c>
    </row>
    <row r="25" spans="2:3" x14ac:dyDescent="0.45">
      <c r="B25" s="33" t="s">
        <v>69</v>
      </c>
      <c r="C25" s="30"/>
    </row>
    <row r="26" spans="2:3" x14ac:dyDescent="0.45">
      <c r="B26" s="39" t="s">
        <v>70</v>
      </c>
      <c r="C26" s="35"/>
    </row>
    <row r="27" spans="2:3" ht="30" customHeight="1" x14ac:dyDescent="0.45">
      <c r="B27" s="34" t="s">
        <v>71</v>
      </c>
      <c r="C27" s="35"/>
    </row>
    <row r="28" spans="2:3" x14ac:dyDescent="0.45">
      <c r="B28" s="39" t="s">
        <v>72</v>
      </c>
      <c r="C28" s="35"/>
    </row>
    <row r="29" spans="2:3" ht="30" customHeight="1" x14ac:dyDescent="0.45">
      <c r="B29" s="34" t="s">
        <v>73</v>
      </c>
      <c r="C29" s="35"/>
    </row>
    <row r="30" spans="2:3" x14ac:dyDescent="0.45">
      <c r="B30" s="39" t="s">
        <v>74</v>
      </c>
      <c r="C30" s="35"/>
    </row>
    <row r="31" spans="2:3" ht="30" customHeight="1" x14ac:dyDescent="0.45">
      <c r="B31" s="34" t="s">
        <v>75</v>
      </c>
      <c r="C31" s="35"/>
    </row>
    <row r="32" spans="2:3" x14ac:dyDescent="0.45">
      <c r="B32" s="39" t="s">
        <v>76</v>
      </c>
      <c r="C32" s="35"/>
    </row>
    <row r="33" spans="2:3" ht="30" customHeight="1" x14ac:dyDescent="0.45">
      <c r="B33" s="34" t="s">
        <v>77</v>
      </c>
      <c r="C33" s="35"/>
    </row>
    <row r="34" spans="2:3" x14ac:dyDescent="0.45">
      <c r="B34" s="39" t="s">
        <v>78</v>
      </c>
      <c r="C34" s="35"/>
    </row>
    <row r="35" spans="2:3" ht="45" customHeight="1" x14ac:dyDescent="0.45">
      <c r="B35" s="34" t="s">
        <v>79</v>
      </c>
      <c r="C35" s="35"/>
    </row>
    <row r="36" spans="2:3" x14ac:dyDescent="0.45">
      <c r="B36" s="39" t="s">
        <v>80</v>
      </c>
      <c r="C36" s="35"/>
    </row>
    <row r="37" spans="2:3" ht="30" customHeight="1" x14ac:dyDescent="0.45">
      <c r="B37" s="34" t="s">
        <v>81</v>
      </c>
      <c r="C37" s="35"/>
    </row>
    <row r="38" spans="2:3" x14ac:dyDescent="0.45">
      <c r="B38" s="39" t="s">
        <v>82</v>
      </c>
      <c r="C38" s="35"/>
    </row>
    <row r="39" spans="2:3" ht="30" customHeight="1" x14ac:dyDescent="0.45">
      <c r="B39" s="34" t="s">
        <v>83</v>
      </c>
      <c r="C39" s="35"/>
    </row>
    <row r="40" spans="2:3" x14ac:dyDescent="0.45">
      <c r="B40" s="39" t="s">
        <v>84</v>
      </c>
      <c r="C40" s="35"/>
    </row>
    <row r="41" spans="2:3" ht="30" customHeight="1" x14ac:dyDescent="0.45">
      <c r="B41" s="34" t="s">
        <v>85</v>
      </c>
      <c r="C41" s="35"/>
    </row>
  </sheetData>
  <mergeCells count="26">
    <mergeCell ref="B41:C41"/>
    <mergeCell ref="B35:C35"/>
    <mergeCell ref="B4:C4"/>
    <mergeCell ref="B40:C40"/>
    <mergeCell ref="B30:C30"/>
    <mergeCell ref="B33:C33"/>
    <mergeCell ref="B5:C5"/>
    <mergeCell ref="B36:C36"/>
    <mergeCell ref="B32:C32"/>
    <mergeCell ref="B26:C26"/>
    <mergeCell ref="B39:C39"/>
    <mergeCell ref="B2:C2"/>
    <mergeCell ref="B11:C11"/>
    <mergeCell ref="B14:C14"/>
    <mergeCell ref="B1:C1"/>
    <mergeCell ref="B13:C13"/>
    <mergeCell ref="B38:C38"/>
    <mergeCell ref="B29:C29"/>
    <mergeCell ref="B34:C34"/>
    <mergeCell ref="B37:C37"/>
    <mergeCell ref="B28:C28"/>
    <mergeCell ref="B16:C16"/>
    <mergeCell ref="B25:C25"/>
    <mergeCell ref="B31:C31"/>
    <mergeCell ref="B27:C27"/>
    <mergeCell ref="B12:C12"/>
  </mergeCells>
  <pageMargins left="0.4" right="0.4" top="0.5" bottom="0.5" header="0.511811023622047" footer="0.511811023622047"/>
  <pageSetup fitToHeight="0" orientation="portrait" horizontalDpi="300" verticalDpi="30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B1:E27"/>
  <sheetViews>
    <sheetView showGridLines="0" zoomScaleNormal="100" workbookViewId="0">
      <selection activeCell="B24" sqref="B24"/>
    </sheetView>
  </sheetViews>
  <sheetFormatPr defaultColWidth="8.73046875" defaultRowHeight="14.25" x14ac:dyDescent="0.45"/>
  <cols>
    <col min="1" max="1" width="2" customWidth="1"/>
    <col min="2" max="2" width="49.1328125" customWidth="1"/>
    <col min="3" max="5" width="14" customWidth="1"/>
    <col min="6" max="6" width="16" customWidth="1"/>
  </cols>
  <sheetData>
    <row r="1" spans="2:5" ht="21.75" customHeight="1" x14ac:dyDescent="0.45">
      <c r="B1" s="29" t="s">
        <v>86</v>
      </c>
      <c r="C1" s="30"/>
      <c r="D1" s="30"/>
      <c r="E1" s="30"/>
    </row>
    <row r="2" spans="2:5" ht="15.75" customHeight="1" x14ac:dyDescent="0.45">
      <c r="B2" s="37" t="s">
        <v>167</v>
      </c>
      <c r="C2" s="30"/>
      <c r="D2" s="30"/>
      <c r="E2" s="30"/>
    </row>
    <row r="4" spans="2:5" x14ac:dyDescent="0.45">
      <c r="B4" s="6" t="s">
        <v>87</v>
      </c>
      <c r="C4" s="40" t="str">
        <f>IF('Budget Narrative'!C4="","",'Budget Narrative'!C4)</f>
        <v/>
      </c>
      <c r="D4" s="30"/>
      <c r="E4" s="30"/>
    </row>
    <row r="5" spans="2:5" x14ac:dyDescent="0.45">
      <c r="B5" s="6" t="s">
        <v>88</v>
      </c>
      <c r="C5" s="40" t="str">
        <f>IF('Budget Narrative'!C5="","",'Budget Narrative'!C5)</f>
        <v/>
      </c>
      <c r="D5" s="30"/>
      <c r="E5" s="30"/>
    </row>
    <row r="7" spans="2:5" ht="37.5" customHeight="1" x14ac:dyDescent="0.45">
      <c r="B7" s="43" t="s">
        <v>89</v>
      </c>
      <c r="C7" s="30"/>
      <c r="D7" s="30"/>
      <c r="E7" s="30"/>
    </row>
    <row r="9" spans="2:5" x14ac:dyDescent="0.45">
      <c r="B9" s="3" t="s">
        <v>90</v>
      </c>
      <c r="C9" s="44"/>
      <c r="D9" s="35"/>
      <c r="E9" s="7"/>
    </row>
    <row r="11" spans="2:5" x14ac:dyDescent="0.45">
      <c r="B11" s="3" t="s">
        <v>91</v>
      </c>
      <c r="C11" s="8" t="s">
        <v>3</v>
      </c>
      <c r="D11" s="8" t="s">
        <v>4</v>
      </c>
      <c r="E11" s="8" t="s">
        <v>5</v>
      </c>
    </row>
    <row r="12" spans="2:5" x14ac:dyDescent="0.45">
      <c r="B12" s="9" t="s">
        <v>92</v>
      </c>
      <c r="C12" s="10">
        <f>'Budget Narrative'!C15</f>
        <v>0</v>
      </c>
      <c r="D12" s="10">
        <f>'Budget Narrative'!D15</f>
        <v>0</v>
      </c>
      <c r="E12" s="10">
        <f>'Budget Narrative'!E15</f>
        <v>0</v>
      </c>
    </row>
    <row r="13" spans="2:5" x14ac:dyDescent="0.45">
      <c r="B13" s="9" t="s">
        <v>93</v>
      </c>
      <c r="C13" s="10">
        <f>'Budget Narrative'!C19</f>
        <v>0</v>
      </c>
      <c r="D13" s="10">
        <f>'Budget Narrative'!D19</f>
        <v>0</v>
      </c>
      <c r="E13" s="10">
        <f>'Budget Narrative'!E19</f>
        <v>0</v>
      </c>
    </row>
    <row r="14" spans="2:5" x14ac:dyDescent="0.45">
      <c r="B14" s="9" t="s">
        <v>94</v>
      </c>
      <c r="C14" s="10">
        <f>'Budget Narrative'!C28</f>
        <v>0</v>
      </c>
      <c r="D14" s="10">
        <f>'Budget Narrative'!D28</f>
        <v>0</v>
      </c>
      <c r="E14" s="10">
        <f>'Budget Narrative'!E28</f>
        <v>0</v>
      </c>
    </row>
    <row r="15" spans="2:5" x14ac:dyDescent="0.45">
      <c r="B15" s="9" t="s">
        <v>95</v>
      </c>
      <c r="C15" s="10">
        <f>'Budget Narrative'!C35</f>
        <v>0</v>
      </c>
      <c r="D15" s="10">
        <f>'Budget Narrative'!D35</f>
        <v>0</v>
      </c>
      <c r="E15" s="10">
        <f>'Budget Narrative'!E35</f>
        <v>0</v>
      </c>
    </row>
    <row r="16" spans="2:5" x14ac:dyDescent="0.45">
      <c r="B16" s="9" t="s">
        <v>96</v>
      </c>
      <c r="C16" s="10">
        <f>'Budget Narrative'!C46</f>
        <v>0</v>
      </c>
      <c r="D16" s="10">
        <f>'Budget Narrative'!D46</f>
        <v>0</v>
      </c>
      <c r="E16" s="10">
        <f>'Budget Narrative'!E46</f>
        <v>0</v>
      </c>
    </row>
    <row r="17" spans="2:5" x14ac:dyDescent="0.45">
      <c r="B17" s="9" t="s">
        <v>97</v>
      </c>
      <c r="C17" s="10">
        <f>'Budget Narrative'!C52</f>
        <v>0</v>
      </c>
      <c r="D17" s="10">
        <f>'Budget Narrative'!D52</f>
        <v>0</v>
      </c>
      <c r="E17" s="10">
        <f>'Budget Narrative'!E52</f>
        <v>0</v>
      </c>
    </row>
    <row r="18" spans="2:5" x14ac:dyDescent="0.45">
      <c r="B18" s="9" t="s">
        <v>98</v>
      </c>
      <c r="C18" s="10">
        <f>'Budget Narrative'!C59</f>
        <v>0</v>
      </c>
      <c r="D18" s="10">
        <f>'Budget Narrative'!D59</f>
        <v>0</v>
      </c>
      <c r="E18" s="10">
        <f>'Budget Narrative'!E59</f>
        <v>0</v>
      </c>
    </row>
    <row r="19" spans="2:5" x14ac:dyDescent="0.45">
      <c r="B19" s="3" t="s">
        <v>99</v>
      </c>
      <c r="C19" s="11">
        <f>SUM(C12:C18)</f>
        <v>0</v>
      </c>
      <c r="D19" s="11">
        <f>SUM(D12:D18)</f>
        <v>0</v>
      </c>
      <c r="E19" s="11">
        <f>SUM(E12:E18)</f>
        <v>0</v>
      </c>
    </row>
    <row r="20" spans="2:5" x14ac:dyDescent="0.45">
      <c r="B20" s="9" t="s">
        <v>100</v>
      </c>
      <c r="C20" s="10">
        <f>'Budget Narrative'!C65</f>
        <v>0</v>
      </c>
      <c r="D20" s="10">
        <f>'Budget Narrative'!D65</f>
        <v>0</v>
      </c>
      <c r="E20" s="10">
        <f>'Budget Narrative'!E65</f>
        <v>0</v>
      </c>
    </row>
    <row r="21" spans="2:5" ht="19.5" customHeight="1" x14ac:dyDescent="0.45">
      <c r="B21" s="12" t="s">
        <v>101</v>
      </c>
      <c r="C21" s="13">
        <f>C19+C20</f>
        <v>0</v>
      </c>
      <c r="D21" s="13">
        <f>D19+D20</f>
        <v>0</v>
      </c>
      <c r="E21" s="13">
        <f>E19+E20</f>
        <v>0</v>
      </c>
    </row>
    <row r="23" spans="2:5" x14ac:dyDescent="0.45">
      <c r="B23" s="14" t="s">
        <v>102</v>
      </c>
    </row>
    <row r="24" spans="2:5" x14ac:dyDescent="0.45">
      <c r="B24" s="15" t="s">
        <v>103</v>
      </c>
      <c r="C24" s="41"/>
      <c r="D24" s="35"/>
      <c r="E24" s="16">
        <f>E9-E21</f>
        <v>0</v>
      </c>
    </row>
    <row r="25" spans="2:5" x14ac:dyDescent="0.45">
      <c r="B25" s="15" t="s">
        <v>104</v>
      </c>
      <c r="C25" s="41"/>
      <c r="D25" s="35"/>
      <c r="E25" s="1" t="str">
        <f>IF(E9=E21,"BALANCED","DOES NOT MATCH")</f>
        <v>BALANCED</v>
      </c>
    </row>
    <row r="26" spans="2:5" x14ac:dyDescent="0.45">
      <c r="B26" s="15" t="s">
        <v>105</v>
      </c>
      <c r="C26" s="41"/>
      <c r="D26" s="35"/>
      <c r="E26" s="1" t="str">
        <f>IF(E20&lt;=E19*0.05,"OK","OVER CAP")</f>
        <v>OK</v>
      </c>
    </row>
    <row r="27" spans="2:5" x14ac:dyDescent="0.45">
      <c r="B27" s="17" t="s">
        <v>106</v>
      </c>
      <c r="C27" s="42"/>
      <c r="D27" s="35"/>
      <c r="E27" s="18">
        <f>IF(E21=0,0,E19/E21)</f>
        <v>0</v>
      </c>
    </row>
  </sheetData>
  <mergeCells count="10">
    <mergeCell ref="B1:E1"/>
    <mergeCell ref="C5:E5"/>
    <mergeCell ref="C24:D24"/>
    <mergeCell ref="C25:D25"/>
    <mergeCell ref="C27:D27"/>
    <mergeCell ref="C4:E4"/>
    <mergeCell ref="B7:E7"/>
    <mergeCell ref="B2:E2"/>
    <mergeCell ref="C9:D9"/>
    <mergeCell ref="C26:D26"/>
  </mergeCells>
  <pageMargins left="0.4" right="0.4" top="0.5" bottom="0.5" header="0.511811023622047" footer="0.511811023622047"/>
  <pageSetup fitToHeight="0" orientation="portrait" horizontalDpi="300" verticalDpi="30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B1:E74"/>
  <sheetViews>
    <sheetView showGridLines="0" zoomScale="99" zoomScaleNormal="99" workbookViewId="0">
      <selection activeCell="B2" sqref="B2:E2"/>
    </sheetView>
  </sheetViews>
  <sheetFormatPr defaultColWidth="8.73046875" defaultRowHeight="14.25" x14ac:dyDescent="0.45"/>
  <cols>
    <col min="1" max="1" width="2" customWidth="1"/>
    <col min="2" max="2" width="50" customWidth="1"/>
    <col min="3" max="5" width="14" customWidth="1"/>
    <col min="6" max="6" width="16" customWidth="1"/>
  </cols>
  <sheetData>
    <row r="1" spans="2:5" ht="21.75" customHeight="1" x14ac:dyDescent="0.45">
      <c r="B1" s="29" t="s">
        <v>86</v>
      </c>
      <c r="C1" s="30"/>
      <c r="D1" s="30"/>
      <c r="E1" s="30"/>
    </row>
    <row r="2" spans="2:5" ht="15.75" customHeight="1" x14ac:dyDescent="0.45">
      <c r="B2" s="37" t="s">
        <v>168</v>
      </c>
      <c r="C2" s="30"/>
      <c r="D2" s="30"/>
      <c r="E2" s="30"/>
    </row>
    <row r="4" spans="2:5" x14ac:dyDescent="0.45">
      <c r="B4" s="6" t="s">
        <v>87</v>
      </c>
      <c r="C4" s="47"/>
      <c r="D4" s="28"/>
      <c r="E4" s="35"/>
    </row>
    <row r="5" spans="2:5" x14ac:dyDescent="0.45">
      <c r="B5" s="6" t="s">
        <v>88</v>
      </c>
      <c r="C5" s="47"/>
      <c r="D5" s="28"/>
      <c r="E5" s="35"/>
    </row>
    <row r="7" spans="2:5" ht="45.75" customHeight="1" x14ac:dyDescent="0.45">
      <c r="B7" s="43" t="s">
        <v>107</v>
      </c>
      <c r="C7" s="30"/>
      <c r="D7" s="30"/>
      <c r="E7" s="30"/>
    </row>
    <row r="9" spans="2:5" x14ac:dyDescent="0.45">
      <c r="B9" s="3" t="s">
        <v>2</v>
      </c>
      <c r="C9" s="8" t="s">
        <v>3</v>
      </c>
      <c r="D9" s="8" t="s">
        <v>4</v>
      </c>
      <c r="E9" s="8" t="s">
        <v>5</v>
      </c>
    </row>
    <row r="10" spans="2:5" ht="15.75" customHeight="1" x14ac:dyDescent="0.45">
      <c r="B10" s="31" t="s">
        <v>6</v>
      </c>
      <c r="C10" s="30"/>
      <c r="D10" s="30"/>
      <c r="E10" s="30"/>
    </row>
    <row r="11" spans="2:5" x14ac:dyDescent="0.45">
      <c r="B11" s="2" t="s">
        <v>108</v>
      </c>
      <c r="C11" s="19"/>
      <c r="D11" s="19"/>
      <c r="E11" s="20">
        <f>C11+D11</f>
        <v>0</v>
      </c>
    </row>
    <row r="12" spans="2:5" x14ac:dyDescent="0.45">
      <c r="B12" s="2" t="s">
        <v>108</v>
      </c>
      <c r="C12" s="19"/>
      <c r="D12" s="19"/>
      <c r="E12" s="20">
        <f>C12+D12</f>
        <v>0</v>
      </c>
    </row>
    <row r="13" spans="2:5" x14ac:dyDescent="0.45">
      <c r="B13" s="2" t="s">
        <v>108</v>
      </c>
      <c r="C13" s="19"/>
      <c r="D13" s="19"/>
      <c r="E13" s="20">
        <f>C13+D13</f>
        <v>0</v>
      </c>
    </row>
    <row r="14" spans="2:5" x14ac:dyDescent="0.45">
      <c r="B14" s="2" t="s">
        <v>108</v>
      </c>
      <c r="C14" s="19"/>
      <c r="D14" s="19"/>
      <c r="E14" s="20">
        <f>C14+D14</f>
        <v>0</v>
      </c>
    </row>
    <row r="15" spans="2:5" x14ac:dyDescent="0.45">
      <c r="B15" s="21" t="s">
        <v>10</v>
      </c>
      <c r="C15" s="22">
        <f>SUM(C11:C14)</f>
        <v>0</v>
      </c>
      <c r="D15" s="22">
        <f>SUM(D11:D14)</f>
        <v>0</v>
      </c>
      <c r="E15" s="22">
        <f>C15+D15</f>
        <v>0</v>
      </c>
    </row>
    <row r="16" spans="2:5" ht="30" customHeight="1" x14ac:dyDescent="0.45">
      <c r="B16" s="46" t="s">
        <v>109</v>
      </c>
      <c r="C16" s="28"/>
      <c r="D16" s="28"/>
      <c r="E16" s="35"/>
    </row>
    <row r="17" spans="2:5" ht="15.75" customHeight="1" x14ac:dyDescent="0.45">
      <c r="B17" s="31" t="s">
        <v>12</v>
      </c>
      <c r="C17" s="30"/>
      <c r="D17" s="30"/>
      <c r="E17" s="30"/>
    </row>
    <row r="18" spans="2:5" x14ac:dyDescent="0.45">
      <c r="B18" s="2" t="s">
        <v>110</v>
      </c>
      <c r="C18" s="19"/>
      <c r="D18" s="19"/>
      <c r="E18" s="20">
        <f>C18+D18</f>
        <v>0</v>
      </c>
    </row>
    <row r="19" spans="2:5" x14ac:dyDescent="0.45">
      <c r="B19" s="21" t="s">
        <v>14</v>
      </c>
      <c r="C19" s="22">
        <f>SUM(C18)</f>
        <v>0</v>
      </c>
      <c r="D19" s="22">
        <f>SUM(D18)</f>
        <v>0</v>
      </c>
      <c r="E19" s="22">
        <f>C19+D19</f>
        <v>0</v>
      </c>
    </row>
    <row r="20" spans="2:5" ht="30" customHeight="1" x14ac:dyDescent="0.45">
      <c r="B20" s="45" t="s">
        <v>111</v>
      </c>
      <c r="C20" s="28"/>
      <c r="D20" s="28"/>
      <c r="E20" s="35"/>
    </row>
    <row r="21" spans="2:5" ht="15.75" customHeight="1" x14ac:dyDescent="0.45">
      <c r="B21" s="31" t="s">
        <v>16</v>
      </c>
      <c r="C21" s="30"/>
      <c r="D21" s="30"/>
      <c r="E21" s="30"/>
    </row>
    <row r="22" spans="2:5" x14ac:dyDescent="0.45">
      <c r="B22" s="2" t="s">
        <v>112</v>
      </c>
      <c r="C22" s="19"/>
      <c r="D22" s="19"/>
      <c r="E22" s="20">
        <f t="shared" ref="E22:E28" si="0">C22+D22</f>
        <v>0</v>
      </c>
    </row>
    <row r="23" spans="2:5" x14ac:dyDescent="0.45">
      <c r="B23" s="2" t="s">
        <v>113</v>
      </c>
      <c r="C23" s="19"/>
      <c r="D23" s="19"/>
      <c r="E23" s="20">
        <f t="shared" si="0"/>
        <v>0</v>
      </c>
    </row>
    <row r="24" spans="2:5" x14ac:dyDescent="0.45">
      <c r="B24" s="2" t="s">
        <v>114</v>
      </c>
      <c r="C24" s="19"/>
      <c r="D24" s="19"/>
      <c r="E24" s="20">
        <f t="shared" si="0"/>
        <v>0</v>
      </c>
    </row>
    <row r="25" spans="2:5" x14ac:dyDescent="0.45">
      <c r="B25" s="2" t="s">
        <v>18</v>
      </c>
      <c r="C25" s="19"/>
      <c r="D25" s="19"/>
      <c r="E25" s="20">
        <f t="shared" si="0"/>
        <v>0</v>
      </c>
    </row>
    <row r="26" spans="2:5" x14ac:dyDescent="0.45">
      <c r="B26" s="2" t="s">
        <v>115</v>
      </c>
      <c r="C26" s="19"/>
      <c r="D26" s="19"/>
      <c r="E26" s="20">
        <f t="shared" si="0"/>
        <v>0</v>
      </c>
    </row>
    <row r="27" spans="2:5" x14ac:dyDescent="0.45">
      <c r="B27" s="2" t="s">
        <v>116</v>
      </c>
      <c r="C27" s="19"/>
      <c r="D27" s="19"/>
      <c r="E27" s="20">
        <f t="shared" si="0"/>
        <v>0</v>
      </c>
    </row>
    <row r="28" spans="2:5" x14ac:dyDescent="0.45">
      <c r="B28" s="21" t="s">
        <v>19</v>
      </c>
      <c r="C28" s="22">
        <f>SUM(C22:C27)</f>
        <v>0</v>
      </c>
      <c r="D28" s="22">
        <f>SUM(D22:D27)</f>
        <v>0</v>
      </c>
      <c r="E28" s="22">
        <f t="shared" si="0"/>
        <v>0</v>
      </c>
    </row>
    <row r="29" spans="2:5" ht="30" customHeight="1" x14ac:dyDescent="0.45">
      <c r="B29" s="45" t="s">
        <v>117</v>
      </c>
      <c r="C29" s="28"/>
      <c r="D29" s="28"/>
      <c r="E29" s="35"/>
    </row>
    <row r="30" spans="2:5" ht="15.75" customHeight="1" x14ac:dyDescent="0.45">
      <c r="B30" s="31" t="s">
        <v>21</v>
      </c>
      <c r="C30" s="30"/>
      <c r="D30" s="30"/>
      <c r="E30" s="30"/>
    </row>
    <row r="31" spans="2:5" x14ac:dyDescent="0.45">
      <c r="B31" s="2" t="s">
        <v>118</v>
      </c>
      <c r="C31" s="19"/>
      <c r="D31" s="19"/>
      <c r="E31" s="20">
        <f>C31+D31</f>
        <v>0</v>
      </c>
    </row>
    <row r="32" spans="2:5" x14ac:dyDescent="0.45">
      <c r="B32" s="2" t="s">
        <v>23</v>
      </c>
      <c r="C32" s="19"/>
      <c r="D32" s="19"/>
      <c r="E32" s="20">
        <f>C32+D32</f>
        <v>0</v>
      </c>
    </row>
    <row r="33" spans="2:5" x14ac:dyDescent="0.45">
      <c r="B33" s="2" t="s">
        <v>119</v>
      </c>
      <c r="C33" s="19"/>
      <c r="D33" s="19"/>
      <c r="E33" s="20">
        <f>C33+D33</f>
        <v>0</v>
      </c>
    </row>
    <row r="34" spans="2:5" x14ac:dyDescent="0.45">
      <c r="B34" s="2" t="s">
        <v>120</v>
      </c>
      <c r="C34" s="19"/>
      <c r="D34" s="19"/>
      <c r="E34" s="20">
        <f>C34+D34</f>
        <v>0</v>
      </c>
    </row>
    <row r="35" spans="2:5" x14ac:dyDescent="0.45">
      <c r="B35" s="21" t="s">
        <v>24</v>
      </c>
      <c r="C35" s="22">
        <f>SUM(C31:C34)</f>
        <v>0</v>
      </c>
      <c r="D35" s="22">
        <f>SUM(D31:D34)</f>
        <v>0</v>
      </c>
      <c r="E35" s="22">
        <f>C35+D35</f>
        <v>0</v>
      </c>
    </row>
    <row r="36" spans="2:5" ht="30" customHeight="1" x14ac:dyDescent="0.45">
      <c r="B36" s="45" t="s">
        <v>121</v>
      </c>
      <c r="C36" s="28"/>
      <c r="D36" s="28"/>
      <c r="E36" s="35"/>
    </row>
    <row r="37" spans="2:5" ht="15.75" customHeight="1" x14ac:dyDescent="0.45">
      <c r="B37" s="31" t="s">
        <v>26</v>
      </c>
      <c r="C37" s="30"/>
      <c r="D37" s="30"/>
      <c r="E37" s="30"/>
    </row>
    <row r="38" spans="2:5" ht="25.5" customHeight="1" x14ac:dyDescent="0.45">
      <c r="B38" s="2" t="s">
        <v>122</v>
      </c>
      <c r="C38" s="19"/>
      <c r="D38" s="19"/>
      <c r="E38" s="20">
        <f t="shared" ref="E38:E46" si="1">C38+D38</f>
        <v>0</v>
      </c>
    </row>
    <row r="39" spans="2:5" x14ac:dyDescent="0.45">
      <c r="B39" s="2" t="s">
        <v>28</v>
      </c>
      <c r="C39" s="19"/>
      <c r="D39" s="19"/>
      <c r="E39" s="20">
        <f t="shared" si="1"/>
        <v>0</v>
      </c>
    </row>
    <row r="40" spans="2:5" x14ac:dyDescent="0.45">
      <c r="B40" s="2" t="s">
        <v>123</v>
      </c>
      <c r="C40" s="19"/>
      <c r="D40" s="19"/>
      <c r="E40" s="20">
        <f t="shared" si="1"/>
        <v>0</v>
      </c>
    </row>
    <row r="41" spans="2:5" x14ac:dyDescent="0.45">
      <c r="B41" s="2" t="s">
        <v>124</v>
      </c>
      <c r="C41" s="19"/>
      <c r="D41" s="19"/>
      <c r="E41" s="20">
        <f t="shared" si="1"/>
        <v>0</v>
      </c>
    </row>
    <row r="42" spans="2:5" x14ac:dyDescent="0.45">
      <c r="B42" s="2" t="s">
        <v>125</v>
      </c>
      <c r="C42" s="19"/>
      <c r="D42" s="19"/>
      <c r="E42" s="20">
        <f t="shared" si="1"/>
        <v>0</v>
      </c>
    </row>
    <row r="43" spans="2:5" x14ac:dyDescent="0.45">
      <c r="B43" s="2" t="s">
        <v>126</v>
      </c>
      <c r="C43" s="19"/>
      <c r="D43" s="19"/>
      <c r="E43" s="20">
        <f t="shared" si="1"/>
        <v>0</v>
      </c>
    </row>
    <row r="44" spans="2:5" x14ac:dyDescent="0.45">
      <c r="B44" s="2" t="s">
        <v>127</v>
      </c>
      <c r="C44" s="19"/>
      <c r="D44" s="19"/>
      <c r="E44" s="20">
        <f t="shared" si="1"/>
        <v>0</v>
      </c>
    </row>
    <row r="45" spans="2:5" x14ac:dyDescent="0.45">
      <c r="B45" s="2" t="s">
        <v>128</v>
      </c>
      <c r="C45" s="19"/>
      <c r="D45" s="19"/>
      <c r="E45" s="20">
        <f t="shared" si="1"/>
        <v>0</v>
      </c>
    </row>
    <row r="46" spans="2:5" x14ac:dyDescent="0.45">
      <c r="B46" s="21" t="s">
        <v>31</v>
      </c>
      <c r="C46" s="22">
        <f>SUM(C38:C45)</f>
        <v>0</v>
      </c>
      <c r="D46" s="22">
        <f>SUM(D38:D45)</f>
        <v>0</v>
      </c>
      <c r="E46" s="22">
        <f t="shared" si="1"/>
        <v>0</v>
      </c>
    </row>
    <row r="47" spans="2:5" ht="30" customHeight="1" x14ac:dyDescent="0.45">
      <c r="B47" s="45" t="s">
        <v>129</v>
      </c>
      <c r="C47" s="28"/>
      <c r="D47" s="28"/>
      <c r="E47" s="35"/>
    </row>
    <row r="48" spans="2:5" ht="15.75" customHeight="1" x14ac:dyDescent="0.45">
      <c r="B48" s="31" t="s">
        <v>33</v>
      </c>
      <c r="C48" s="30"/>
      <c r="D48" s="30"/>
      <c r="E48" s="30"/>
    </row>
    <row r="49" spans="2:5" x14ac:dyDescent="0.45">
      <c r="B49" s="2" t="s">
        <v>130</v>
      </c>
      <c r="C49" s="19"/>
      <c r="D49" s="19"/>
      <c r="E49" s="20">
        <f>C49+D49</f>
        <v>0</v>
      </c>
    </row>
    <row r="50" spans="2:5" x14ac:dyDescent="0.45">
      <c r="B50" s="2" t="s">
        <v>35</v>
      </c>
      <c r="C50" s="19"/>
      <c r="D50" s="19"/>
      <c r="E50" s="20">
        <f>C50+D50</f>
        <v>0</v>
      </c>
    </row>
    <row r="51" spans="2:5" x14ac:dyDescent="0.45">
      <c r="B51" s="2" t="s">
        <v>131</v>
      </c>
      <c r="C51" s="19"/>
      <c r="D51" s="19"/>
      <c r="E51" s="20">
        <f>C51+D51</f>
        <v>0</v>
      </c>
    </row>
    <row r="52" spans="2:5" x14ac:dyDescent="0.45">
      <c r="B52" s="21" t="s">
        <v>36</v>
      </c>
      <c r="C52" s="22">
        <f>SUM(C49:C51)</f>
        <v>0</v>
      </c>
      <c r="D52" s="22">
        <f>SUM(D49:D51)</f>
        <v>0</v>
      </c>
      <c r="E52" s="22">
        <f>C52+D52</f>
        <v>0</v>
      </c>
    </row>
    <row r="53" spans="2:5" ht="30" customHeight="1" x14ac:dyDescent="0.45">
      <c r="B53" s="45" t="s">
        <v>132</v>
      </c>
      <c r="C53" s="28"/>
      <c r="D53" s="28"/>
      <c r="E53" s="35"/>
    </row>
    <row r="54" spans="2:5" ht="15.75" customHeight="1" x14ac:dyDescent="0.45">
      <c r="B54" s="31" t="s">
        <v>38</v>
      </c>
      <c r="C54" s="30"/>
      <c r="D54" s="30"/>
      <c r="E54" s="30"/>
    </row>
    <row r="55" spans="2:5" x14ac:dyDescent="0.45">
      <c r="B55" s="2" t="s">
        <v>133</v>
      </c>
      <c r="C55" s="19"/>
      <c r="D55" s="19"/>
      <c r="E55" s="20">
        <f>C55+D55</f>
        <v>0</v>
      </c>
    </row>
    <row r="56" spans="2:5" x14ac:dyDescent="0.45">
      <c r="B56" s="2" t="s">
        <v>40</v>
      </c>
      <c r="C56" s="19"/>
      <c r="D56" s="19"/>
      <c r="E56" s="20">
        <f>C56+D56</f>
        <v>0</v>
      </c>
    </row>
    <row r="57" spans="2:5" x14ac:dyDescent="0.45">
      <c r="B57" s="2" t="s">
        <v>134</v>
      </c>
      <c r="C57" s="19"/>
      <c r="D57" s="19"/>
      <c r="E57" s="20">
        <f>C57+D57</f>
        <v>0</v>
      </c>
    </row>
    <row r="58" spans="2:5" x14ac:dyDescent="0.45">
      <c r="B58" s="2" t="s">
        <v>135</v>
      </c>
      <c r="C58" s="19"/>
      <c r="D58" s="19"/>
      <c r="E58" s="20">
        <f>C58+D58</f>
        <v>0</v>
      </c>
    </row>
    <row r="59" spans="2:5" x14ac:dyDescent="0.45">
      <c r="B59" s="21" t="s">
        <v>41</v>
      </c>
      <c r="C59" s="22">
        <f>SUM(C55:C58)</f>
        <v>0</v>
      </c>
      <c r="D59" s="22">
        <f>SUM(D55:D58)</f>
        <v>0</v>
      </c>
      <c r="E59" s="22">
        <f>C59+D59</f>
        <v>0</v>
      </c>
    </row>
    <row r="60" spans="2:5" ht="30" customHeight="1" x14ac:dyDescent="0.45">
      <c r="B60" s="45" t="s">
        <v>136</v>
      </c>
      <c r="C60" s="28"/>
      <c r="D60" s="28"/>
      <c r="E60" s="35"/>
    </row>
    <row r="61" spans="2:5" x14ac:dyDescent="0.45">
      <c r="B61" s="23" t="s">
        <v>43</v>
      </c>
      <c r="C61" s="24">
        <f>C15+C19+C28+C35+C46+C52+C59</f>
        <v>0</v>
      </c>
      <c r="D61" s="24">
        <f>D15+D19+D28+D35+D46+D52+D59</f>
        <v>0</v>
      </c>
      <c r="E61" s="24">
        <f>C61+D61</f>
        <v>0</v>
      </c>
    </row>
    <row r="63" spans="2:5" ht="15.75" customHeight="1" x14ac:dyDescent="0.45">
      <c r="B63" s="31" t="s">
        <v>44</v>
      </c>
      <c r="C63" s="30"/>
      <c r="D63" s="30"/>
      <c r="E63" s="30"/>
    </row>
    <row r="64" spans="2:5" x14ac:dyDescent="0.45">
      <c r="B64" s="2" t="s">
        <v>137</v>
      </c>
      <c r="C64" s="19"/>
      <c r="D64" s="19"/>
      <c r="E64" s="20">
        <f>C64+D64</f>
        <v>0</v>
      </c>
    </row>
    <row r="65" spans="2:5" x14ac:dyDescent="0.45">
      <c r="B65" s="21" t="s">
        <v>138</v>
      </c>
      <c r="C65" s="22">
        <f>SUM(C64)</f>
        <v>0</v>
      </c>
      <c r="D65" s="22">
        <f>SUM(D64)</f>
        <v>0</v>
      </c>
      <c r="E65" s="22">
        <f>C65+D65</f>
        <v>0</v>
      </c>
    </row>
    <row r="66" spans="2:5" x14ac:dyDescent="0.45">
      <c r="B66" s="17" t="s">
        <v>139</v>
      </c>
      <c r="C66" s="25">
        <f>C61*0.05</f>
        <v>0</v>
      </c>
      <c r="D66" s="25">
        <f>D61*0.05</f>
        <v>0</v>
      </c>
      <c r="E66" s="25">
        <f>E61*0.05</f>
        <v>0</v>
      </c>
    </row>
    <row r="67" spans="2:5" x14ac:dyDescent="0.45">
      <c r="B67" s="15" t="s">
        <v>140</v>
      </c>
      <c r="C67" s="1" t="str">
        <f>IF(C65&lt;=C66,"OK","OVER CAP")</f>
        <v>OK</v>
      </c>
      <c r="D67" s="1" t="str">
        <f>IF(D65&lt;=D66,"OK","OVER CAP")</f>
        <v>OK</v>
      </c>
      <c r="E67" s="1" t="str">
        <f>IF(E65&lt;=E66,"OK","OVER CAP")</f>
        <v>OK</v>
      </c>
    </row>
    <row r="68" spans="2:5" ht="30" customHeight="1" x14ac:dyDescent="0.45">
      <c r="B68" s="45" t="s">
        <v>141</v>
      </c>
      <c r="C68" s="28"/>
      <c r="D68" s="28"/>
      <c r="E68" s="35"/>
    </row>
    <row r="70" spans="2:5" ht="19.5" customHeight="1" x14ac:dyDescent="0.45">
      <c r="B70" s="12" t="s">
        <v>47</v>
      </c>
      <c r="C70" s="13">
        <f>C61+C65</f>
        <v>0</v>
      </c>
      <c r="D70" s="13">
        <f>D61+D65</f>
        <v>0</v>
      </c>
      <c r="E70" s="13">
        <f>C70+D70</f>
        <v>0</v>
      </c>
    </row>
    <row r="72" spans="2:5" ht="15.75" customHeight="1" x14ac:dyDescent="0.45">
      <c r="B72" s="31" t="s">
        <v>142</v>
      </c>
      <c r="C72" s="30"/>
      <c r="D72" s="30"/>
      <c r="E72" s="30"/>
    </row>
    <row r="73" spans="2:5" ht="30" customHeight="1" x14ac:dyDescent="0.45">
      <c r="B73" s="45" t="s">
        <v>143</v>
      </c>
      <c r="C73" s="28"/>
      <c r="D73" s="28"/>
      <c r="E73" s="35"/>
    </row>
    <row r="74" spans="2:5" ht="30" customHeight="1" x14ac:dyDescent="0.45">
      <c r="B74" s="45"/>
      <c r="C74" s="28"/>
      <c r="D74" s="28"/>
      <c r="E74" s="35"/>
    </row>
  </sheetData>
  <mergeCells count="24">
    <mergeCell ref="B2:E2"/>
    <mergeCell ref="B60:E60"/>
    <mergeCell ref="B17:E17"/>
    <mergeCell ref="B1:E1"/>
    <mergeCell ref="C5:E5"/>
    <mergeCell ref="B53:E53"/>
    <mergeCell ref="B29:E29"/>
    <mergeCell ref="C4:E4"/>
    <mergeCell ref="B37:E37"/>
    <mergeCell ref="B10:E10"/>
    <mergeCell ref="B16:E16"/>
    <mergeCell ref="B54:E54"/>
    <mergeCell ref="B7:E7"/>
    <mergeCell ref="B72:E72"/>
    <mergeCell ref="B47:E47"/>
    <mergeCell ref="B21:E21"/>
    <mergeCell ref="B48:E48"/>
    <mergeCell ref="B74:E74"/>
    <mergeCell ref="B30:E30"/>
    <mergeCell ref="B68:E68"/>
    <mergeCell ref="B20:E20"/>
    <mergeCell ref="B36:E36"/>
    <mergeCell ref="B63:E63"/>
    <mergeCell ref="B73:E73"/>
  </mergeCells>
  <pageMargins left="0.4" right="0.4" top="0.5" bottom="0.5" header="0.511811023622047" footer="0.511811023622047"/>
  <pageSetup fitToHeight="0" orientation="portrait" horizontalDpi="300" verticalDpi="30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pageSetUpPr fitToPage="1"/>
  </sheetPr>
  <dimension ref="B1:C16"/>
  <sheetViews>
    <sheetView showGridLines="0" zoomScaleNormal="100" workbookViewId="0"/>
  </sheetViews>
  <sheetFormatPr defaultColWidth="8.73046875" defaultRowHeight="14.25" x14ac:dyDescent="0.45"/>
  <cols>
    <col min="1" max="1" width="2" customWidth="1"/>
    <col min="2" max="2" width="34" customWidth="1"/>
    <col min="3" max="3" width="74" customWidth="1"/>
  </cols>
  <sheetData>
    <row r="1" spans="2:3" ht="21.75" customHeight="1" x14ac:dyDescent="0.45">
      <c r="B1" s="29" t="s">
        <v>144</v>
      </c>
      <c r="C1" s="30"/>
    </row>
    <row r="2" spans="2:3" x14ac:dyDescent="0.45">
      <c r="B2" s="37" t="s">
        <v>145</v>
      </c>
      <c r="C2" s="30"/>
    </row>
    <row r="4" spans="2:3" x14ac:dyDescent="0.45">
      <c r="B4" s="3" t="s">
        <v>146</v>
      </c>
      <c r="C4" s="3" t="s">
        <v>147</v>
      </c>
    </row>
    <row r="5" spans="2:3" ht="30" customHeight="1" x14ac:dyDescent="0.45">
      <c r="B5" s="26" t="s">
        <v>148</v>
      </c>
      <c r="C5" s="2" t="s">
        <v>149</v>
      </c>
    </row>
    <row r="6" spans="2:3" ht="30" customHeight="1" x14ac:dyDescent="0.45">
      <c r="B6" s="26" t="s">
        <v>150</v>
      </c>
      <c r="C6" s="2" t="s">
        <v>151</v>
      </c>
    </row>
    <row r="7" spans="2:3" ht="30" customHeight="1" x14ac:dyDescent="0.45">
      <c r="B7" s="26" t="s">
        <v>152</v>
      </c>
      <c r="C7" s="2" t="s">
        <v>153</v>
      </c>
    </row>
    <row r="8" spans="2:3" ht="45" customHeight="1" x14ac:dyDescent="0.45">
      <c r="B8" s="26" t="s">
        <v>70</v>
      </c>
      <c r="C8" s="2" t="s">
        <v>154</v>
      </c>
    </row>
    <row r="9" spans="2:3" ht="30" customHeight="1" x14ac:dyDescent="0.45">
      <c r="B9" s="26" t="s">
        <v>155</v>
      </c>
      <c r="C9" s="2" t="s">
        <v>156</v>
      </c>
    </row>
    <row r="10" spans="2:3" ht="30" customHeight="1" x14ac:dyDescent="0.45">
      <c r="B10" s="26" t="s">
        <v>74</v>
      </c>
      <c r="C10" s="2" t="s">
        <v>157</v>
      </c>
    </row>
    <row r="11" spans="2:3" ht="30" customHeight="1" x14ac:dyDescent="0.45">
      <c r="B11" s="26" t="s">
        <v>76</v>
      </c>
      <c r="C11" s="2" t="s">
        <v>158</v>
      </c>
    </row>
    <row r="12" spans="2:3" ht="45" customHeight="1" x14ac:dyDescent="0.45">
      <c r="B12" s="26" t="s">
        <v>78</v>
      </c>
      <c r="C12" s="2" t="s">
        <v>159</v>
      </c>
    </row>
    <row r="13" spans="2:3" ht="30" customHeight="1" x14ac:dyDescent="0.45">
      <c r="B13" s="26" t="s">
        <v>80</v>
      </c>
      <c r="C13" s="2" t="s">
        <v>160</v>
      </c>
    </row>
    <row r="14" spans="2:3" ht="30" customHeight="1" x14ac:dyDescent="0.45">
      <c r="B14" s="26" t="s">
        <v>82</v>
      </c>
      <c r="C14" s="2" t="s">
        <v>161</v>
      </c>
    </row>
    <row r="15" spans="2:3" ht="30" customHeight="1" x14ac:dyDescent="0.45">
      <c r="B15" s="26" t="s">
        <v>162</v>
      </c>
      <c r="C15" s="2" t="s">
        <v>163</v>
      </c>
    </row>
    <row r="16" spans="2:3" ht="30" customHeight="1" x14ac:dyDescent="0.45">
      <c r="B16" s="26" t="s">
        <v>164</v>
      </c>
      <c r="C16" s="2" t="s">
        <v>165</v>
      </c>
    </row>
  </sheetData>
  <mergeCells count="2">
    <mergeCell ref="B1:C1"/>
    <mergeCell ref="B2:C2"/>
  </mergeCells>
  <pageMargins left="0.4" right="0.4" top="0.5" bottom="0.5" header="0.511811023622047" footer="0.511811023622047"/>
  <pageSetup fitToHeight="0" orientation="portrait" horizontalDpi="300" verticalDpi="30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pageSetUpPr fitToPage="1"/>
  </sheetPr>
  <dimension ref="B1:E49"/>
  <sheetViews>
    <sheetView showGridLines="0" zoomScale="184" zoomScaleNormal="184" workbookViewId="0">
      <selection activeCell="B32" sqref="B32:F32"/>
    </sheetView>
  </sheetViews>
  <sheetFormatPr defaultColWidth="8.73046875" defaultRowHeight="14.25" x14ac:dyDescent="0.45"/>
  <cols>
    <col min="1" max="1" width="2" customWidth="1"/>
    <col min="2" max="2" width="50" customWidth="1"/>
    <col min="3" max="5" width="14" customWidth="1"/>
    <col min="6" max="6" width="16" customWidth="1"/>
  </cols>
  <sheetData>
    <row r="1" spans="2:5" ht="21.75" customHeight="1" x14ac:dyDescent="0.45">
      <c r="B1" s="29" t="s">
        <v>0</v>
      </c>
      <c r="C1" s="30"/>
      <c r="D1" s="30"/>
      <c r="E1" s="30"/>
    </row>
    <row r="2" spans="2:5" ht="15.75" customHeight="1" x14ac:dyDescent="0.45">
      <c r="B2" s="32" t="s">
        <v>1</v>
      </c>
      <c r="C2" s="30"/>
      <c r="D2" s="30"/>
      <c r="E2" s="30"/>
    </row>
    <row r="4" spans="2:5" x14ac:dyDescent="0.45">
      <c r="B4" s="3" t="s">
        <v>2</v>
      </c>
      <c r="C4" s="8" t="s">
        <v>3</v>
      </c>
      <c r="D4" s="8" t="s">
        <v>4</v>
      </c>
      <c r="E4" s="8" t="s">
        <v>5</v>
      </c>
    </row>
    <row r="5" spans="2:5" ht="15.75" customHeight="1" x14ac:dyDescent="0.45">
      <c r="B5" s="31" t="s">
        <v>6</v>
      </c>
      <c r="C5" s="30"/>
      <c r="D5" s="30"/>
      <c r="E5" s="30"/>
    </row>
    <row r="6" spans="2:5" x14ac:dyDescent="0.45">
      <c r="B6" s="2" t="s">
        <v>7</v>
      </c>
      <c r="C6" s="20">
        <v>42000</v>
      </c>
      <c r="D6" s="20">
        <v>43260</v>
      </c>
      <c r="E6" s="20">
        <f>C6+D6</f>
        <v>85260</v>
      </c>
    </row>
    <row r="7" spans="2:5" x14ac:dyDescent="0.45">
      <c r="B7" s="2" t="s">
        <v>8</v>
      </c>
      <c r="C7" s="20">
        <v>45000</v>
      </c>
      <c r="D7" s="20">
        <v>46350</v>
      </c>
      <c r="E7" s="20">
        <f>C7+D7</f>
        <v>91350</v>
      </c>
    </row>
    <row r="8" spans="2:5" x14ac:dyDescent="0.45">
      <c r="B8" s="2" t="s">
        <v>9</v>
      </c>
      <c r="C8" s="20">
        <v>12500</v>
      </c>
      <c r="D8" s="20">
        <v>12875</v>
      </c>
      <c r="E8" s="20">
        <f>C8+D8</f>
        <v>25375</v>
      </c>
    </row>
    <row r="9" spans="2:5" x14ac:dyDescent="0.45">
      <c r="B9" s="21" t="s">
        <v>10</v>
      </c>
      <c r="C9" s="22">
        <f>SUM(C6:C8)</f>
        <v>99500</v>
      </c>
      <c r="D9" s="22">
        <f>SUM(D6:D8)</f>
        <v>102485</v>
      </c>
      <c r="E9" s="22">
        <f>C9+D9</f>
        <v>201985</v>
      </c>
    </row>
    <row r="10" spans="2:5" ht="27.75" customHeight="1" x14ac:dyDescent="0.45">
      <c r="B10" s="27" t="s">
        <v>11</v>
      </c>
      <c r="C10" s="28"/>
      <c r="D10" s="28"/>
      <c r="E10" s="28"/>
    </row>
    <row r="11" spans="2:5" ht="15.75" customHeight="1" x14ac:dyDescent="0.45">
      <c r="B11" s="31" t="s">
        <v>12</v>
      </c>
      <c r="C11" s="30"/>
      <c r="D11" s="30"/>
      <c r="E11" s="30"/>
    </row>
    <row r="12" spans="2:5" ht="25.5" customHeight="1" x14ac:dyDescent="0.45">
      <c r="B12" s="2" t="s">
        <v>13</v>
      </c>
      <c r="C12" s="20">
        <v>24875</v>
      </c>
      <c r="D12" s="20">
        <v>25621</v>
      </c>
      <c r="E12" s="20">
        <f>C12+D12</f>
        <v>50496</v>
      </c>
    </row>
    <row r="13" spans="2:5" x14ac:dyDescent="0.45">
      <c r="B13" s="21" t="s">
        <v>14</v>
      </c>
      <c r="C13" s="22">
        <f>SUM(C12)</f>
        <v>24875</v>
      </c>
      <c r="D13" s="22">
        <f>SUM(D12)</f>
        <v>25621</v>
      </c>
      <c r="E13" s="22">
        <f>C13+D13</f>
        <v>50496</v>
      </c>
    </row>
    <row r="14" spans="2:5" ht="27.75" customHeight="1" x14ac:dyDescent="0.45">
      <c r="B14" s="27" t="s">
        <v>15</v>
      </c>
      <c r="C14" s="28"/>
      <c r="D14" s="28"/>
      <c r="E14" s="28"/>
    </row>
    <row r="15" spans="2:5" ht="15.75" customHeight="1" x14ac:dyDescent="0.45">
      <c r="B15" s="31" t="s">
        <v>16</v>
      </c>
      <c r="C15" s="30"/>
      <c r="D15" s="30"/>
      <c r="E15" s="30"/>
    </row>
    <row r="16" spans="2:5" x14ac:dyDescent="0.45">
      <c r="B16" s="2" t="s">
        <v>17</v>
      </c>
      <c r="C16" s="20">
        <v>1800</v>
      </c>
      <c r="D16" s="20">
        <v>1800</v>
      </c>
      <c r="E16" s="20">
        <f>C16+D16</f>
        <v>3600</v>
      </c>
    </row>
    <row r="17" spans="2:5" x14ac:dyDescent="0.45">
      <c r="B17" s="2" t="s">
        <v>18</v>
      </c>
      <c r="C17" s="20">
        <v>2400</v>
      </c>
      <c r="D17" s="20">
        <v>2400</v>
      </c>
      <c r="E17" s="20">
        <f>C17+D17</f>
        <v>4800</v>
      </c>
    </row>
    <row r="18" spans="2:5" x14ac:dyDescent="0.45">
      <c r="B18" s="21" t="s">
        <v>19</v>
      </c>
      <c r="C18" s="22">
        <f>SUM(C16:C17)</f>
        <v>4200</v>
      </c>
      <c r="D18" s="22">
        <f>SUM(D16:D17)</f>
        <v>4200</v>
      </c>
      <c r="E18" s="22">
        <f>C18+D18</f>
        <v>8400</v>
      </c>
    </row>
    <row r="19" spans="2:5" ht="27.75" customHeight="1" x14ac:dyDescent="0.45">
      <c r="B19" s="27" t="s">
        <v>20</v>
      </c>
      <c r="C19" s="28"/>
      <c r="D19" s="28"/>
      <c r="E19" s="28"/>
    </row>
    <row r="20" spans="2:5" ht="15.75" customHeight="1" x14ac:dyDescent="0.45">
      <c r="B20" s="31" t="s">
        <v>21</v>
      </c>
      <c r="C20" s="30"/>
      <c r="D20" s="30"/>
      <c r="E20" s="30"/>
    </row>
    <row r="21" spans="2:5" x14ac:dyDescent="0.45">
      <c r="B21" s="2" t="s">
        <v>22</v>
      </c>
      <c r="C21" s="20">
        <v>4875</v>
      </c>
      <c r="D21" s="20">
        <v>4875</v>
      </c>
      <c r="E21" s="20">
        <f>C21+D21</f>
        <v>9750</v>
      </c>
    </row>
    <row r="22" spans="2:5" x14ac:dyDescent="0.45">
      <c r="B22" s="2" t="s">
        <v>23</v>
      </c>
      <c r="C22" s="20">
        <v>2000</v>
      </c>
      <c r="D22" s="20">
        <v>2000</v>
      </c>
      <c r="E22" s="20">
        <f>C22+D22</f>
        <v>4000</v>
      </c>
    </row>
    <row r="23" spans="2:5" x14ac:dyDescent="0.45">
      <c r="B23" s="21" t="s">
        <v>24</v>
      </c>
      <c r="C23" s="22">
        <f>SUM(C21:C22)</f>
        <v>6875</v>
      </c>
      <c r="D23" s="22">
        <f>SUM(D21:D22)</f>
        <v>6875</v>
      </c>
      <c r="E23" s="22">
        <f>C23+D23</f>
        <v>13750</v>
      </c>
    </row>
    <row r="24" spans="2:5" ht="27.75" customHeight="1" x14ac:dyDescent="0.45">
      <c r="B24" s="27" t="s">
        <v>25</v>
      </c>
      <c r="C24" s="28"/>
      <c r="D24" s="28"/>
      <c r="E24" s="28"/>
    </row>
    <row r="25" spans="2:5" ht="15.75" customHeight="1" x14ac:dyDescent="0.45">
      <c r="B25" s="31" t="s">
        <v>26</v>
      </c>
      <c r="C25" s="30"/>
      <c r="D25" s="30"/>
      <c r="E25" s="30"/>
    </row>
    <row r="26" spans="2:5" ht="25.5" customHeight="1" x14ac:dyDescent="0.45">
      <c r="B26" s="2" t="s">
        <v>27</v>
      </c>
      <c r="C26" s="20">
        <v>4800</v>
      </c>
      <c r="D26" s="20">
        <v>4800</v>
      </c>
      <c r="E26" s="20">
        <f>C26+D26</f>
        <v>9600</v>
      </c>
    </row>
    <row r="27" spans="2:5" x14ac:dyDescent="0.45">
      <c r="B27" s="2" t="s">
        <v>28</v>
      </c>
      <c r="C27" s="20">
        <v>5600</v>
      </c>
      <c r="D27" s="20">
        <v>5600</v>
      </c>
      <c r="E27" s="20">
        <f>C27+D27</f>
        <v>11200</v>
      </c>
    </row>
    <row r="28" spans="2:5" x14ac:dyDescent="0.45">
      <c r="B28" s="2" t="s">
        <v>29</v>
      </c>
      <c r="C28" s="20">
        <v>600</v>
      </c>
      <c r="D28" s="20">
        <v>600</v>
      </c>
      <c r="E28" s="20">
        <f>C28+D28</f>
        <v>1200</v>
      </c>
    </row>
    <row r="29" spans="2:5" x14ac:dyDescent="0.45">
      <c r="B29" s="2" t="s">
        <v>30</v>
      </c>
      <c r="C29" s="20">
        <v>2400</v>
      </c>
      <c r="D29" s="20">
        <v>0</v>
      </c>
      <c r="E29" s="20">
        <f>C29+D29</f>
        <v>2400</v>
      </c>
    </row>
    <row r="30" spans="2:5" x14ac:dyDescent="0.45">
      <c r="B30" s="21" t="s">
        <v>31</v>
      </c>
      <c r="C30" s="22">
        <f>SUM(C26:C29)</f>
        <v>13400</v>
      </c>
      <c r="D30" s="22">
        <f>SUM(D26:D29)</f>
        <v>11000</v>
      </c>
      <c r="E30" s="22">
        <f>C30+D30</f>
        <v>24400</v>
      </c>
    </row>
    <row r="31" spans="2:5" ht="27.75" customHeight="1" x14ac:dyDescent="0.45">
      <c r="B31" s="27" t="s">
        <v>32</v>
      </c>
      <c r="C31" s="28"/>
      <c r="D31" s="28"/>
      <c r="E31" s="28"/>
    </row>
    <row r="32" spans="2:5" ht="15.75" customHeight="1" x14ac:dyDescent="0.45">
      <c r="B32" s="31" t="s">
        <v>33</v>
      </c>
      <c r="C32" s="30"/>
      <c r="D32" s="30"/>
      <c r="E32" s="30"/>
    </row>
    <row r="33" spans="2:5" x14ac:dyDescent="0.45">
      <c r="B33" s="2" t="s">
        <v>34</v>
      </c>
      <c r="C33" s="20">
        <v>2000</v>
      </c>
      <c r="D33" s="20">
        <v>2000</v>
      </c>
      <c r="E33" s="20">
        <f>C33+D33</f>
        <v>4000</v>
      </c>
    </row>
    <row r="34" spans="2:5" x14ac:dyDescent="0.45">
      <c r="B34" s="2" t="s">
        <v>35</v>
      </c>
      <c r="C34" s="20">
        <v>4000</v>
      </c>
      <c r="D34" s="20">
        <v>2000</v>
      </c>
      <c r="E34" s="20">
        <f>C34+D34</f>
        <v>6000</v>
      </c>
    </row>
    <row r="35" spans="2:5" x14ac:dyDescent="0.45">
      <c r="B35" s="21" t="s">
        <v>36</v>
      </c>
      <c r="C35" s="22">
        <f>SUM(C33:C34)</f>
        <v>6000</v>
      </c>
      <c r="D35" s="22">
        <f>SUM(D33:D34)</f>
        <v>4000</v>
      </c>
      <c r="E35" s="22">
        <f>C35+D35</f>
        <v>10000</v>
      </c>
    </row>
    <row r="36" spans="2:5" ht="27.75" customHeight="1" x14ac:dyDescent="0.45">
      <c r="B36" s="27" t="s">
        <v>37</v>
      </c>
      <c r="C36" s="28"/>
      <c r="D36" s="28"/>
      <c r="E36" s="28"/>
    </row>
    <row r="37" spans="2:5" ht="15.75" customHeight="1" x14ac:dyDescent="0.45">
      <c r="B37" s="31" t="s">
        <v>38</v>
      </c>
      <c r="C37" s="30"/>
      <c r="D37" s="30"/>
      <c r="E37" s="30"/>
    </row>
    <row r="38" spans="2:5" x14ac:dyDescent="0.45">
      <c r="B38" s="2" t="s">
        <v>39</v>
      </c>
      <c r="C38" s="20">
        <v>2400</v>
      </c>
      <c r="D38" s="20">
        <v>2400</v>
      </c>
      <c r="E38" s="20">
        <f>C38+D38</f>
        <v>4800</v>
      </c>
    </row>
    <row r="39" spans="2:5" x14ac:dyDescent="0.45">
      <c r="B39" s="2" t="s">
        <v>40</v>
      </c>
      <c r="C39" s="20">
        <v>600</v>
      </c>
      <c r="D39" s="20">
        <v>600</v>
      </c>
      <c r="E39" s="20">
        <f>C39+D39</f>
        <v>1200</v>
      </c>
    </row>
    <row r="40" spans="2:5" x14ac:dyDescent="0.45">
      <c r="B40" s="21" t="s">
        <v>41</v>
      </c>
      <c r="C40" s="22">
        <f>SUM(C38:C39)</f>
        <v>3000</v>
      </c>
      <c r="D40" s="22">
        <f>SUM(D38:D39)</f>
        <v>3000</v>
      </c>
      <c r="E40" s="22">
        <f>C40+D40</f>
        <v>6000</v>
      </c>
    </row>
    <row r="41" spans="2:5" ht="27.75" customHeight="1" x14ac:dyDescent="0.45">
      <c r="B41" s="27" t="s">
        <v>42</v>
      </c>
      <c r="C41" s="28"/>
      <c r="D41" s="28"/>
      <c r="E41" s="28"/>
    </row>
    <row r="42" spans="2:5" x14ac:dyDescent="0.45">
      <c r="B42" s="23" t="s">
        <v>43</v>
      </c>
      <c r="C42" s="24">
        <f>C9+C13+C18+C23+C30+C35+C40</f>
        <v>157850</v>
      </c>
      <c r="D42" s="24">
        <f>D9+D13+D18+D23+D30+D35+D40</f>
        <v>157181</v>
      </c>
      <c r="E42" s="24">
        <f>C42+D42</f>
        <v>315031</v>
      </c>
    </row>
    <row r="44" spans="2:5" ht="15.75" customHeight="1" x14ac:dyDescent="0.45">
      <c r="B44" s="31" t="s">
        <v>44</v>
      </c>
      <c r="C44" s="30"/>
      <c r="D44" s="30"/>
      <c r="E44" s="30"/>
    </row>
    <row r="45" spans="2:5" x14ac:dyDescent="0.45">
      <c r="B45" s="2" t="s">
        <v>45</v>
      </c>
      <c r="C45" s="20">
        <f>ROUND(C42*0.05,0)</f>
        <v>7893</v>
      </c>
      <c r="D45" s="20">
        <f>ROUND(D42*0.05,0)</f>
        <v>7859</v>
      </c>
      <c r="E45" s="20">
        <f>C45+D45</f>
        <v>15752</v>
      </c>
    </row>
    <row r="46" spans="2:5" x14ac:dyDescent="0.45">
      <c r="B46" s="21" t="s">
        <v>46</v>
      </c>
      <c r="C46" s="22">
        <f>C45</f>
        <v>7893</v>
      </c>
      <c r="D46" s="22">
        <f>D45</f>
        <v>7859</v>
      </c>
      <c r="E46" s="22">
        <f>C46+D46</f>
        <v>15752</v>
      </c>
    </row>
    <row r="48" spans="2:5" ht="19.5" customHeight="1" x14ac:dyDescent="0.45">
      <c r="B48" s="12" t="s">
        <v>47</v>
      </c>
      <c r="C48" s="13">
        <f>C42+C46</f>
        <v>165743</v>
      </c>
      <c r="D48" s="13">
        <f>D42+D46</f>
        <v>165040</v>
      </c>
      <c r="E48" s="13">
        <f>C48+D48</f>
        <v>330783</v>
      </c>
    </row>
    <row r="49" spans="2:5" ht="27.75" customHeight="1" x14ac:dyDescent="0.45">
      <c r="B49" s="27" t="s">
        <v>48</v>
      </c>
      <c r="C49" s="28"/>
      <c r="D49" s="28"/>
      <c r="E49" s="28"/>
    </row>
  </sheetData>
  <mergeCells count="18">
    <mergeCell ref="B14:E14"/>
    <mergeCell ref="B32:E32"/>
    <mergeCell ref="B31:E31"/>
    <mergeCell ref="B41:E41"/>
    <mergeCell ref="B1:E1"/>
    <mergeCell ref="B49:E49"/>
    <mergeCell ref="B37:E37"/>
    <mergeCell ref="B44:E44"/>
    <mergeCell ref="B15:E15"/>
    <mergeCell ref="B11:E11"/>
    <mergeCell ref="B25:E25"/>
    <mergeCell ref="B24:E24"/>
    <mergeCell ref="B2:E2"/>
    <mergeCell ref="B20:E20"/>
    <mergeCell ref="B5:E5"/>
    <mergeCell ref="B10:E10"/>
    <mergeCell ref="B19:E19"/>
    <mergeCell ref="B36:E36"/>
  </mergeCells>
  <pageMargins left="0.4" right="0.4" top="0.5" bottom="0.5" header="0.511811023622047" footer="0.511811023622047"/>
  <pageSetup fitToHeight="0" orientation="portrait" horizontalDpi="300" verticalDpi="30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5</vt:i4>
      </vt:variant>
      <vt:variant>
        <vt:lpstr>Named Ranges</vt:lpstr>
      </vt:variant>
      <vt:variant>
        <vt:i4>5</vt:i4>
      </vt:variant>
    </vt:vector>
  </HeadingPairs>
  <TitlesOfParts>
    <vt:vector size="10" baseType="lpstr">
      <vt:lpstr>Instructions &amp; Rules</vt:lpstr>
      <vt:lpstr>Summary Budget</vt:lpstr>
      <vt:lpstr>Budget Narrative</vt:lpstr>
      <vt:lpstr>Budget Tips</vt:lpstr>
      <vt:lpstr>Worked Example</vt:lpstr>
      <vt:lpstr>'Budget Narrative'!Print_Area</vt:lpstr>
      <vt:lpstr>'Budget Tips'!Print_Area</vt:lpstr>
      <vt:lpstr>'Instructions &amp; Rules'!Print_Area</vt:lpstr>
      <vt:lpstr>'Summary Budget'!Print_Area</vt:lpstr>
      <vt:lpstr>'Worked Example'!Print_Area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openpyxl</dc:creator>
  <cp:lastModifiedBy>Rebecca Rose</cp:lastModifiedBy>
  <cp:revision>0</cp:revision>
  <dcterms:created xsi:type="dcterms:W3CDTF">2026-06-11T01:30:32Z</dcterms:created>
  <dcterms:modified xsi:type="dcterms:W3CDTF">2026-07-28T20:01:39Z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0x01010053A70C6EB38A0048AEA9CD09F5CE3897</vt:lpwstr>
  </property>
  <property fmtid="{D5CDD505-2E9C-101B-9397-08002B2CF9AE}" pid="3" name="MediaServiceImageTags">
    <vt:lpwstr/>
  </property>
</Properties>
</file>